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osic-my.sharepoint.com/personal/jonas_bazys_kulturosic_lt/Documents/Darbalaukis/Dokumentai/PAVELDO TV ARKA/2026-2028 m/"/>
    </mc:Choice>
  </mc:AlternateContent>
  <xr:revisionPtr revIDLastSave="17" documentId="13_ncr:40000001_{F958F3CA-34A5-4CE8-8A4D-186A84D6A598}" xr6:coauthVersionLast="47" xr6:coauthVersionMax="47" xr10:uidLastSave="{D3FB1B0E-628F-414B-818B-E7C58BA4570F}"/>
  <bookViews>
    <workbookView xWindow="-120" yWindow="-120" windowWidth="29040" windowHeight="15720" xr2:uid="{00000000-000D-0000-FFFF-FFFF00000000}"/>
  </bookViews>
  <sheets>
    <sheet name="2026-2028m. Programa pakeista" sheetId="26" r:id="rId1"/>
  </sheets>
  <definedNames>
    <definedName name="_xlnm._FilterDatabase" localSheetId="0" hidden="1">'2026-2028m. Programa pakeista'!$L$1:$L$216</definedName>
    <definedName name="_xlnm.Print_Titles" localSheetId="0">'2026-2028m. Programa pakeista'!$3:$5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6" i="26" l="1"/>
  <c r="K9" i="26"/>
  <c r="L127" i="26" l="1"/>
  <c r="P127" i="26"/>
  <c r="T127" i="26"/>
  <c r="S67" i="26"/>
  <c r="S36" i="26"/>
  <c r="O146" i="26"/>
  <c r="O94" i="26"/>
  <c r="O92" i="26"/>
  <c r="O91" i="26"/>
  <c r="O89" i="26"/>
  <c r="O74" i="26"/>
  <c r="O70" i="26"/>
  <c r="O68" i="26"/>
  <c r="O21" i="26"/>
  <c r="S179" i="26"/>
  <c r="O179" i="26"/>
  <c r="K179" i="26"/>
  <c r="J179" i="26"/>
  <c r="S176" i="26"/>
  <c r="O176" i="26"/>
  <c r="J176" i="26" s="1"/>
  <c r="K176" i="26"/>
  <c r="T171" i="26"/>
  <c r="P171" i="26"/>
  <c r="L171" i="26"/>
  <c r="S170" i="26"/>
  <c r="O170" i="26"/>
  <c r="J170" i="26" s="1"/>
  <c r="K170" i="26"/>
  <c r="I170" i="26"/>
  <c r="S169" i="26"/>
  <c r="O169" i="26"/>
  <c r="K169" i="26"/>
  <c r="J169" i="26" s="1"/>
  <c r="I169" i="26"/>
  <c r="S168" i="26"/>
  <c r="O168" i="26"/>
  <c r="K168" i="26"/>
  <c r="J168" i="26"/>
  <c r="I168" i="26"/>
  <c r="S167" i="26"/>
  <c r="O167" i="26"/>
  <c r="K167" i="26"/>
  <c r="K171" i="26" s="1"/>
  <c r="I167" i="26"/>
  <c r="S166" i="26"/>
  <c r="J166" i="26"/>
  <c r="I166" i="26"/>
  <c r="S163" i="26"/>
  <c r="O163" i="26"/>
  <c r="K163" i="26"/>
  <c r="J163" i="26" s="1"/>
  <c r="I162" i="26"/>
  <c r="I161" i="26"/>
  <c r="I160" i="26"/>
  <c r="I159" i="26"/>
  <c r="I158" i="26"/>
  <c r="I157" i="26"/>
  <c r="I156" i="26"/>
  <c r="I155" i="26"/>
  <c r="S154" i="26"/>
  <c r="O154" i="26"/>
  <c r="K154" i="26"/>
  <c r="J154" i="26" s="1"/>
  <c r="I154" i="26"/>
  <c r="U152" i="26"/>
  <c r="T152" i="26"/>
  <c r="Q152" i="26"/>
  <c r="P152" i="26"/>
  <c r="M152" i="26"/>
  <c r="L152" i="26"/>
  <c r="S151" i="26"/>
  <c r="O151" i="26"/>
  <c r="K151" i="26"/>
  <c r="J151" i="26"/>
  <c r="I151" i="26"/>
  <c r="S150" i="26"/>
  <c r="O150" i="26"/>
  <c r="K150" i="26"/>
  <c r="J150" i="26" s="1"/>
  <c r="I150" i="26"/>
  <c r="T147" i="26"/>
  <c r="P147" i="26"/>
  <c r="L147" i="26"/>
  <c r="S146" i="26"/>
  <c r="K146" i="26"/>
  <c r="J146" i="26"/>
  <c r="I146" i="26"/>
  <c r="S145" i="26"/>
  <c r="S147" i="26" s="1"/>
  <c r="O145" i="26"/>
  <c r="K145" i="26"/>
  <c r="J145" i="26" s="1"/>
  <c r="I145" i="26"/>
  <c r="O144" i="26"/>
  <c r="K144" i="26"/>
  <c r="J144" i="26"/>
  <c r="I144" i="26"/>
  <c r="K143" i="26"/>
  <c r="J143" i="26"/>
  <c r="I143" i="26"/>
  <c r="O142" i="26"/>
  <c r="K142" i="26"/>
  <c r="J142" i="26"/>
  <c r="I142" i="26"/>
  <c r="T140" i="26"/>
  <c r="P140" i="26"/>
  <c r="M140" i="26"/>
  <c r="L140" i="26"/>
  <c r="S139" i="26"/>
  <c r="J139" i="26" s="1"/>
  <c r="I139" i="26"/>
  <c r="S138" i="26"/>
  <c r="O138" i="26"/>
  <c r="K138" i="26"/>
  <c r="J138" i="26"/>
  <c r="I138" i="26"/>
  <c r="S137" i="26"/>
  <c r="O137" i="26"/>
  <c r="J137" i="26" s="1"/>
  <c r="I137" i="26"/>
  <c r="S136" i="26"/>
  <c r="O136" i="26"/>
  <c r="K136" i="26"/>
  <c r="J136" i="26" s="1"/>
  <c r="I136" i="26"/>
  <c r="S135" i="26"/>
  <c r="O135" i="26"/>
  <c r="K135" i="26"/>
  <c r="J135" i="26"/>
  <c r="I135" i="26"/>
  <c r="S134" i="26"/>
  <c r="S140" i="26" s="1"/>
  <c r="O134" i="26"/>
  <c r="K134" i="26"/>
  <c r="J134" i="26" s="1"/>
  <c r="I134" i="26"/>
  <c r="V132" i="26"/>
  <c r="U132" i="26"/>
  <c r="T132" i="26"/>
  <c r="R132" i="26"/>
  <c r="Q132" i="26"/>
  <c r="P132" i="26"/>
  <c r="N132" i="26"/>
  <c r="M132" i="26"/>
  <c r="L132" i="26"/>
  <c r="S131" i="26"/>
  <c r="O131" i="26"/>
  <c r="K131" i="26"/>
  <c r="J131" i="26" s="1"/>
  <c r="I131" i="26"/>
  <c r="S130" i="26"/>
  <c r="O130" i="26"/>
  <c r="K130" i="26"/>
  <c r="J130" i="26"/>
  <c r="I130" i="26"/>
  <c r="S129" i="26"/>
  <c r="S132" i="26" s="1"/>
  <c r="O129" i="26"/>
  <c r="O132" i="26" s="1"/>
  <c r="K129" i="26"/>
  <c r="J129" i="26" s="1"/>
  <c r="I129" i="26"/>
  <c r="S126" i="26"/>
  <c r="O126" i="26"/>
  <c r="K126" i="26"/>
  <c r="J126" i="26"/>
  <c r="S125" i="26"/>
  <c r="O125" i="26"/>
  <c r="K125" i="26"/>
  <c r="K127" i="26" s="1"/>
  <c r="I125" i="26"/>
  <c r="S124" i="26"/>
  <c r="S127" i="26" s="1"/>
  <c r="O124" i="26"/>
  <c r="O127" i="26" s="1"/>
  <c r="J124" i="26"/>
  <c r="I124" i="26"/>
  <c r="U122" i="26"/>
  <c r="T122" i="26"/>
  <c r="Q122" i="26"/>
  <c r="P122" i="26"/>
  <c r="N122" i="26"/>
  <c r="M122" i="26"/>
  <c r="L122" i="26"/>
  <c r="S121" i="26"/>
  <c r="O121" i="26"/>
  <c r="K121" i="26"/>
  <c r="J121" i="26" s="1"/>
  <c r="I121" i="26"/>
  <c r="S120" i="26"/>
  <c r="J120" i="26" s="1"/>
  <c r="I120" i="26"/>
  <c r="S119" i="26"/>
  <c r="O119" i="26"/>
  <c r="O122" i="26" s="1"/>
  <c r="K119" i="26"/>
  <c r="J119" i="26" s="1"/>
  <c r="I119" i="26"/>
  <c r="V117" i="26"/>
  <c r="U117" i="26"/>
  <c r="T117" i="26"/>
  <c r="R117" i="26"/>
  <c r="Q117" i="26"/>
  <c r="P117" i="26"/>
  <c r="N117" i="26"/>
  <c r="M117" i="26"/>
  <c r="L117" i="26"/>
  <c r="S116" i="26"/>
  <c r="O116" i="26"/>
  <c r="K116" i="26"/>
  <c r="J116" i="26" s="1"/>
  <c r="I116" i="26"/>
  <c r="S115" i="26"/>
  <c r="O115" i="26"/>
  <c r="K115" i="26"/>
  <c r="J115" i="26" s="1"/>
  <c r="I115" i="26"/>
  <c r="S114" i="26"/>
  <c r="J114" i="26" s="1"/>
  <c r="I114" i="26"/>
  <c r="S113" i="26"/>
  <c r="J113" i="26"/>
  <c r="I113" i="26"/>
  <c r="K112" i="26"/>
  <c r="J112" i="26"/>
  <c r="I112" i="26"/>
  <c r="V110" i="26"/>
  <c r="U110" i="26"/>
  <c r="T110" i="26"/>
  <c r="R110" i="26"/>
  <c r="Q110" i="26"/>
  <c r="P110" i="26"/>
  <c r="N110" i="26"/>
  <c r="M110" i="26"/>
  <c r="L110" i="26"/>
  <c r="S109" i="26"/>
  <c r="O109" i="26"/>
  <c r="K109" i="26"/>
  <c r="J109" i="26"/>
  <c r="I109" i="26"/>
  <c r="S108" i="26"/>
  <c r="J108" i="26" s="1"/>
  <c r="I108" i="26"/>
  <c r="S107" i="26"/>
  <c r="J107" i="26" s="1"/>
  <c r="O107" i="26"/>
  <c r="I107" i="26"/>
  <c r="K106" i="26"/>
  <c r="J106" i="26"/>
  <c r="I106" i="26"/>
  <c r="O105" i="26"/>
  <c r="K105" i="26"/>
  <c r="J105" i="26" s="1"/>
  <c r="I105" i="26"/>
  <c r="S104" i="26"/>
  <c r="O104" i="26"/>
  <c r="J104" i="26"/>
  <c r="I104" i="26"/>
  <c r="S103" i="26"/>
  <c r="O103" i="26"/>
  <c r="K103" i="26"/>
  <c r="J103" i="26" s="1"/>
  <c r="I103" i="26"/>
  <c r="S102" i="26"/>
  <c r="O102" i="26"/>
  <c r="O110" i="26" s="1"/>
  <c r="K102" i="26"/>
  <c r="J102" i="26" s="1"/>
  <c r="I102" i="26"/>
  <c r="U99" i="26"/>
  <c r="U175" i="26" s="1"/>
  <c r="T99" i="26"/>
  <c r="T175" i="26" s="1"/>
  <c r="Q99" i="26"/>
  <c r="Q175" i="26" s="1"/>
  <c r="P99" i="26"/>
  <c r="P175" i="26" s="1"/>
  <c r="M99" i="26"/>
  <c r="M175" i="26" s="1"/>
  <c r="L99" i="26"/>
  <c r="L175" i="26" s="1"/>
  <c r="S98" i="26"/>
  <c r="O98" i="26"/>
  <c r="J98" i="26"/>
  <c r="I98" i="26"/>
  <c r="S97" i="26"/>
  <c r="O97" i="26"/>
  <c r="J97" i="26"/>
  <c r="I97" i="26"/>
  <c r="S96" i="26"/>
  <c r="O96" i="26"/>
  <c r="J96" i="26"/>
  <c r="I96" i="26"/>
  <c r="S95" i="26"/>
  <c r="S99" i="26" s="1"/>
  <c r="S175" i="26" s="1"/>
  <c r="O95" i="26"/>
  <c r="J95" i="26"/>
  <c r="I95" i="26"/>
  <c r="K94" i="26"/>
  <c r="J94" i="26"/>
  <c r="I94" i="26"/>
  <c r="K93" i="26"/>
  <c r="J93" i="26"/>
  <c r="I93" i="26"/>
  <c r="J92" i="26"/>
  <c r="I92" i="26"/>
  <c r="K91" i="26"/>
  <c r="J91" i="26"/>
  <c r="I91" i="26"/>
  <c r="K90" i="26"/>
  <c r="J90" i="26"/>
  <c r="I90" i="26"/>
  <c r="K89" i="26"/>
  <c r="J89" i="26" s="1"/>
  <c r="I89" i="26"/>
  <c r="K88" i="26"/>
  <c r="J88" i="26"/>
  <c r="I88" i="26"/>
  <c r="K87" i="26"/>
  <c r="I87" i="26"/>
  <c r="V84" i="26"/>
  <c r="U84" i="26"/>
  <c r="T84" i="26"/>
  <c r="R84" i="26"/>
  <c r="Q84" i="26"/>
  <c r="P84" i="26"/>
  <c r="N84" i="26"/>
  <c r="M84" i="26"/>
  <c r="L84" i="26"/>
  <c r="S83" i="26"/>
  <c r="O83" i="26"/>
  <c r="J83" i="26"/>
  <c r="I83" i="26"/>
  <c r="S82" i="26"/>
  <c r="O82" i="26"/>
  <c r="J82" i="26"/>
  <c r="I82" i="26"/>
  <c r="O81" i="26"/>
  <c r="J81" i="26"/>
  <c r="I81" i="26"/>
  <c r="O80" i="26"/>
  <c r="J80" i="26"/>
  <c r="I80" i="26"/>
  <c r="O79" i="26"/>
  <c r="J79" i="26" s="1"/>
  <c r="I79" i="26"/>
  <c r="S78" i="26"/>
  <c r="O78" i="26"/>
  <c r="J78" i="26" s="1"/>
  <c r="I78" i="26"/>
  <c r="K77" i="26"/>
  <c r="J77" i="26"/>
  <c r="I77" i="26"/>
  <c r="O76" i="26"/>
  <c r="K76" i="26"/>
  <c r="J76" i="26"/>
  <c r="I76" i="26"/>
  <c r="O75" i="26"/>
  <c r="K75" i="26"/>
  <c r="J75" i="26"/>
  <c r="I75" i="26"/>
  <c r="J74" i="26"/>
  <c r="I74" i="26"/>
  <c r="O73" i="26"/>
  <c r="J73" i="26" s="1"/>
  <c r="I73" i="26"/>
  <c r="K72" i="26"/>
  <c r="J72" i="26"/>
  <c r="I72" i="26"/>
  <c r="K71" i="26"/>
  <c r="J71" i="26"/>
  <c r="I71" i="26"/>
  <c r="K70" i="26"/>
  <c r="I70" i="26"/>
  <c r="K69" i="26"/>
  <c r="J69" i="26"/>
  <c r="I69" i="26"/>
  <c r="K68" i="26"/>
  <c r="J68" i="26"/>
  <c r="I68" i="26"/>
  <c r="O67" i="26"/>
  <c r="J67" i="26"/>
  <c r="I67" i="26"/>
  <c r="K66" i="26"/>
  <c r="J66" i="26" s="1"/>
  <c r="I66" i="26"/>
  <c r="K65" i="26"/>
  <c r="J65" i="26"/>
  <c r="I65" i="26"/>
  <c r="V63" i="26"/>
  <c r="U63" i="26"/>
  <c r="T63" i="26"/>
  <c r="R63" i="26"/>
  <c r="Q63" i="26"/>
  <c r="P63" i="26"/>
  <c r="N63" i="26"/>
  <c r="M63" i="26"/>
  <c r="L63" i="26"/>
  <c r="S62" i="26"/>
  <c r="J62" i="26"/>
  <c r="I62" i="26"/>
  <c r="S61" i="26"/>
  <c r="J61" i="26"/>
  <c r="I61" i="26"/>
  <c r="S60" i="26"/>
  <c r="J60" i="26"/>
  <c r="I60" i="26"/>
  <c r="S59" i="26"/>
  <c r="J59" i="26" s="1"/>
  <c r="I59" i="26"/>
  <c r="S58" i="26"/>
  <c r="J58" i="26"/>
  <c r="I58" i="26"/>
  <c r="S57" i="26"/>
  <c r="J57" i="26" s="1"/>
  <c r="I57" i="26"/>
  <c r="S56" i="26"/>
  <c r="O56" i="26"/>
  <c r="J56" i="26"/>
  <c r="I56" i="26"/>
  <c r="S55" i="26"/>
  <c r="O55" i="26"/>
  <c r="J55" i="26" s="1"/>
  <c r="I55" i="26"/>
  <c r="S54" i="26"/>
  <c r="O54" i="26"/>
  <c r="J54" i="26" s="1"/>
  <c r="I54" i="26"/>
  <c r="K53" i="26"/>
  <c r="J53" i="26"/>
  <c r="I53" i="26"/>
  <c r="K52" i="26"/>
  <c r="J52" i="26" s="1"/>
  <c r="I52" i="26"/>
  <c r="S51" i="26"/>
  <c r="O51" i="26"/>
  <c r="J51" i="26" s="1"/>
  <c r="I51" i="26"/>
  <c r="S50" i="26"/>
  <c r="O50" i="26"/>
  <c r="J50" i="26" s="1"/>
  <c r="I50" i="26"/>
  <c r="S49" i="26"/>
  <c r="O49" i="26"/>
  <c r="J49" i="26" s="1"/>
  <c r="I49" i="26"/>
  <c r="S48" i="26"/>
  <c r="O48" i="26"/>
  <c r="J48" i="26" s="1"/>
  <c r="I48" i="26"/>
  <c r="S47" i="26"/>
  <c r="O47" i="26"/>
  <c r="J47" i="26" s="1"/>
  <c r="I47" i="26"/>
  <c r="S46" i="26"/>
  <c r="O46" i="26"/>
  <c r="J46" i="26" s="1"/>
  <c r="I46" i="26"/>
  <c r="S45" i="26"/>
  <c r="O45" i="26"/>
  <c r="J45" i="26" s="1"/>
  <c r="I45" i="26"/>
  <c r="S44" i="26"/>
  <c r="O44" i="26"/>
  <c r="J44" i="26" s="1"/>
  <c r="I44" i="26"/>
  <c r="K43" i="26"/>
  <c r="J43" i="26"/>
  <c r="I43" i="26"/>
  <c r="S42" i="26"/>
  <c r="O42" i="26"/>
  <c r="K42" i="26"/>
  <c r="J42" i="26" s="1"/>
  <c r="I42" i="26"/>
  <c r="S41" i="26"/>
  <c r="O41" i="26"/>
  <c r="K41" i="26"/>
  <c r="J41" i="26"/>
  <c r="I41" i="26"/>
  <c r="O40" i="26"/>
  <c r="J40" i="26" s="1"/>
  <c r="K40" i="26"/>
  <c r="I40" i="26"/>
  <c r="K39" i="26"/>
  <c r="J39" i="26" s="1"/>
  <c r="I39" i="26"/>
  <c r="O38" i="26"/>
  <c r="K38" i="26"/>
  <c r="J38" i="26" s="1"/>
  <c r="I38" i="26"/>
  <c r="S37" i="26"/>
  <c r="O37" i="26"/>
  <c r="K37" i="26"/>
  <c r="J37" i="26"/>
  <c r="I37" i="26"/>
  <c r="O36" i="26"/>
  <c r="J36" i="26" s="1"/>
  <c r="I36" i="26"/>
  <c r="S35" i="26"/>
  <c r="O35" i="26"/>
  <c r="K35" i="26"/>
  <c r="J35" i="26"/>
  <c r="I35" i="26"/>
  <c r="S34" i="26"/>
  <c r="O34" i="26"/>
  <c r="K34" i="26"/>
  <c r="J34" i="26" s="1"/>
  <c r="I34" i="26"/>
  <c r="S33" i="26"/>
  <c r="O33" i="26"/>
  <c r="K33" i="26"/>
  <c r="J33" i="26"/>
  <c r="I33" i="26"/>
  <c r="O32" i="26"/>
  <c r="J32" i="26" s="1"/>
  <c r="K32" i="26"/>
  <c r="I32" i="26"/>
  <c r="K31" i="26"/>
  <c r="J31" i="26" s="1"/>
  <c r="I31" i="26"/>
  <c r="S30" i="26"/>
  <c r="O30" i="26"/>
  <c r="J30" i="26" s="1"/>
  <c r="K30" i="26"/>
  <c r="I30" i="26"/>
  <c r="S29" i="26"/>
  <c r="O29" i="26"/>
  <c r="K29" i="26"/>
  <c r="J29" i="26" s="1"/>
  <c r="I29" i="26"/>
  <c r="S28" i="26"/>
  <c r="O28" i="26"/>
  <c r="K28" i="26"/>
  <c r="J28" i="26"/>
  <c r="I28" i="26"/>
  <c r="S27" i="26"/>
  <c r="O27" i="26"/>
  <c r="K27" i="26"/>
  <c r="J27" i="26" s="1"/>
  <c r="I27" i="26"/>
  <c r="S26" i="26"/>
  <c r="O26" i="26"/>
  <c r="K26" i="26"/>
  <c r="J26" i="26"/>
  <c r="I26" i="26"/>
  <c r="S25" i="26"/>
  <c r="J25" i="26" s="1"/>
  <c r="O25" i="26"/>
  <c r="K25" i="26"/>
  <c r="I25" i="26"/>
  <c r="K24" i="26"/>
  <c r="J24" i="26"/>
  <c r="I24" i="26"/>
  <c r="O23" i="26"/>
  <c r="J23" i="26" s="1"/>
  <c r="K23" i="26"/>
  <c r="I23" i="26"/>
  <c r="O22" i="26"/>
  <c r="K22" i="26"/>
  <c r="J22" i="26"/>
  <c r="I22" i="26"/>
  <c r="J21" i="26"/>
  <c r="I21" i="26"/>
  <c r="K20" i="26"/>
  <c r="J20" i="26"/>
  <c r="I20" i="26"/>
  <c r="K19" i="26"/>
  <c r="J19" i="26"/>
  <c r="I19" i="26"/>
  <c r="S18" i="26"/>
  <c r="J18" i="26" s="1"/>
  <c r="O18" i="26"/>
  <c r="I18" i="26"/>
  <c r="K17" i="26"/>
  <c r="J17" i="26" s="1"/>
  <c r="I17" i="26"/>
  <c r="S16" i="26"/>
  <c r="O16" i="26"/>
  <c r="K16" i="26"/>
  <c r="J16" i="26" s="1"/>
  <c r="I16" i="26"/>
  <c r="S15" i="26"/>
  <c r="O15" i="26"/>
  <c r="J15" i="26"/>
  <c r="I15" i="26"/>
  <c r="K14" i="26"/>
  <c r="J14" i="26" s="1"/>
  <c r="I14" i="26"/>
  <c r="K13" i="26"/>
  <c r="J13" i="26"/>
  <c r="I13" i="26"/>
  <c r="K12" i="26"/>
  <c r="J12" i="26" s="1"/>
  <c r="I12" i="26"/>
  <c r="K11" i="26"/>
  <c r="J11" i="26" s="1"/>
  <c r="I11" i="26"/>
  <c r="K10" i="26"/>
  <c r="I10" i="26"/>
  <c r="J9" i="26"/>
  <c r="I9" i="26"/>
  <c r="K8" i="26"/>
  <c r="J8" i="26" s="1"/>
  <c r="I8" i="26"/>
  <c r="K99" i="26" l="1"/>
  <c r="S84" i="26"/>
  <c r="K147" i="26"/>
  <c r="K148" i="26" s="1"/>
  <c r="K164" i="26" s="1"/>
  <c r="K172" i="26" s="1"/>
  <c r="O152" i="26"/>
  <c r="S171" i="26"/>
  <c r="K63" i="26"/>
  <c r="K132" i="26"/>
  <c r="J132" i="26" s="1"/>
  <c r="K140" i="26"/>
  <c r="J140" i="26" s="1"/>
  <c r="O147" i="26"/>
  <c r="J70" i="26"/>
  <c r="S63" i="26"/>
  <c r="K110" i="26"/>
  <c r="J110" i="26" s="1"/>
  <c r="S122" i="26"/>
  <c r="S148" i="26" s="1"/>
  <c r="O140" i="26"/>
  <c r="O148" i="26" s="1"/>
  <c r="O164" i="26" s="1"/>
  <c r="O172" i="26" s="1"/>
  <c r="O178" i="26" s="1"/>
  <c r="O180" i="26" s="1"/>
  <c r="J167" i="26"/>
  <c r="J10" i="26"/>
  <c r="J87" i="26"/>
  <c r="O99" i="26"/>
  <c r="O175" i="26" s="1"/>
  <c r="S110" i="26"/>
  <c r="K117" i="26"/>
  <c r="O171" i="26"/>
  <c r="J171" i="26" s="1"/>
  <c r="O117" i="26"/>
  <c r="S117" i="26"/>
  <c r="J125" i="26"/>
  <c r="K152" i="26"/>
  <c r="O84" i="26"/>
  <c r="K84" i="26"/>
  <c r="J127" i="26"/>
  <c r="O63" i="26"/>
  <c r="S85" i="26"/>
  <c r="S174" i="26" s="1"/>
  <c r="S177" i="26" s="1"/>
  <c r="L85" i="26"/>
  <c r="L174" i="26" s="1"/>
  <c r="L177" i="26" s="1"/>
  <c r="M85" i="26"/>
  <c r="M174" i="26" s="1"/>
  <c r="M177" i="26" s="1"/>
  <c r="N85" i="26"/>
  <c r="N174" i="26" s="1"/>
  <c r="N177" i="26" s="1"/>
  <c r="P85" i="26"/>
  <c r="P174" i="26" s="1"/>
  <c r="P177" i="26" s="1"/>
  <c r="Q85" i="26"/>
  <c r="Q174" i="26" s="1"/>
  <c r="Q177" i="26" s="1"/>
  <c r="R85" i="26"/>
  <c r="R174" i="26" s="1"/>
  <c r="R177" i="26" s="1"/>
  <c r="T85" i="26"/>
  <c r="T174" i="26" s="1"/>
  <c r="T177" i="26" s="1"/>
  <c r="U85" i="26"/>
  <c r="U174" i="26" s="1"/>
  <c r="U177" i="26" s="1"/>
  <c r="V85" i="26"/>
  <c r="V174" i="26" s="1"/>
  <c r="V177" i="26" s="1"/>
  <c r="K175" i="26"/>
  <c r="J175" i="26" s="1"/>
  <c r="K122" i="26"/>
  <c r="N148" i="26"/>
  <c r="N164" i="26" s="1"/>
  <c r="N172" i="26" s="1"/>
  <c r="N178" i="26" s="1"/>
  <c r="N180" i="26" s="1"/>
  <c r="Q148" i="26"/>
  <c r="Q164" i="26" s="1"/>
  <c r="Q172" i="26" s="1"/>
  <c r="Q178" i="26" s="1"/>
  <c r="Q180" i="26" s="1"/>
  <c r="R148" i="26"/>
  <c r="R164" i="26" s="1"/>
  <c r="R172" i="26" s="1"/>
  <c r="R178" i="26" s="1"/>
  <c r="R180" i="26" s="1"/>
  <c r="U148" i="26"/>
  <c r="U164" i="26" s="1"/>
  <c r="U172" i="26" s="1"/>
  <c r="U178" i="26" s="1"/>
  <c r="U180" i="26" s="1"/>
  <c r="V148" i="26"/>
  <c r="V164" i="26" s="1"/>
  <c r="V172" i="26" s="1"/>
  <c r="V178" i="26" s="1"/>
  <c r="V180" i="26" s="1"/>
  <c r="M148" i="26"/>
  <c r="M164" i="26" s="1"/>
  <c r="M172" i="26" s="1"/>
  <c r="M178" i="26" s="1"/>
  <c r="M180" i="26" s="1"/>
  <c r="J147" i="26"/>
  <c r="L148" i="26"/>
  <c r="L164" i="26" s="1"/>
  <c r="L172" i="26" s="1"/>
  <c r="L178" i="26" s="1"/>
  <c r="L180" i="26" s="1"/>
  <c r="P148" i="26"/>
  <c r="P164" i="26" s="1"/>
  <c r="P172" i="26" s="1"/>
  <c r="P178" i="26" s="1"/>
  <c r="P180" i="26" s="1"/>
  <c r="T148" i="26"/>
  <c r="T164" i="26" s="1"/>
  <c r="T172" i="26" s="1"/>
  <c r="T178" i="26" s="1"/>
  <c r="T180" i="26" s="1"/>
  <c r="S152" i="26"/>
  <c r="J152" i="26" s="1"/>
  <c r="J117" i="26" l="1"/>
  <c r="K85" i="26"/>
  <c r="J63" i="26"/>
  <c r="J122" i="26"/>
  <c r="O85" i="26"/>
  <c r="O174" i="26" s="1"/>
  <c r="O177" i="26" s="1"/>
  <c r="O181" i="26" s="1"/>
  <c r="S164" i="26"/>
  <c r="S172" i="26" s="1"/>
  <c r="J99" i="26"/>
  <c r="J84" i="26"/>
  <c r="K178" i="26"/>
  <c r="J164" i="26"/>
  <c r="J148" i="26"/>
  <c r="V181" i="26"/>
  <c r="U181" i="26"/>
  <c r="T181" i="26"/>
  <c r="R181" i="26"/>
  <c r="Q181" i="26"/>
  <c r="P181" i="26"/>
  <c r="N181" i="26"/>
  <c r="M181" i="26"/>
  <c r="L181" i="26"/>
  <c r="K174" i="26"/>
  <c r="S178" i="26" l="1"/>
  <c r="S180" i="26" s="1"/>
  <c r="S181" i="26" s="1"/>
  <c r="J172" i="26"/>
  <c r="J85" i="26"/>
  <c r="K177" i="26"/>
  <c r="J174" i="26"/>
  <c r="K180" i="26"/>
  <c r="J180" i="26" s="1"/>
  <c r="J178" i="26"/>
  <c r="K181" i="26" l="1"/>
  <c r="J181" i="26" s="1"/>
  <c r="J177" i="26"/>
</calcChain>
</file>

<file path=xl/sharedStrings.xml><?xml version="1.0" encoding="utf-8"?>
<sst xmlns="http://schemas.openxmlformats.org/spreadsheetml/2006/main" count="744" uniqueCount="609">
  <si>
    <t>NEKILNOJAMŲJŲ KULTŪROS VERTYBIŲ TVARKYBOS DARBŲ (PAVELDOTVARKOS) FINANSAVIMO 2026-2028 METŲ PROGRAMA</t>
  </si>
  <si>
    <t>Eil. 
Nr.</t>
  </si>
  <si>
    <t>Objekto 
Eil. Nr.</t>
  </si>
  <si>
    <t>Kultūros paveldo objekto pavadinimas, 
adresas</t>
  </si>
  <si>
    <t>Unikalus kodas Kultūros 
vertybių registre, statusas</t>
  </si>
  <si>
    <t>Kultūros paveldo 
objekto valdytojas</t>
  </si>
  <si>
    <t>Tvarkybos darbai</t>
  </si>
  <si>
    <t>Atliktiems darbams panaudota lėšų 
(tūkst. Eur)
 iki 2026 m.</t>
  </si>
  <si>
    <t>VB lėšų panaudojimas  iki 2029 m.</t>
  </si>
  <si>
    <t>Bendra 
2026-2028 m. suma 
(tūkst. Eur)</t>
  </si>
  <si>
    <t>2026 m. (tūkst. Eur)</t>
  </si>
  <si>
    <t>2027 m. finansavimo poreikis (tūkst. Eur)</t>
  </si>
  <si>
    <t>2028 m. finansavimo poreikis (tūkst. Eur)</t>
  </si>
  <si>
    <t>Valstybės biudžeto</t>
  </si>
  <si>
    <t>Valdytojo ir kitų finansavimo šaltinių</t>
  </si>
  <si>
    <t>Iš viso</t>
  </si>
  <si>
    <t xml:space="preserve">Valstybės biudžeto </t>
  </si>
  <si>
    <t>Valdytojo</t>
  </si>
  <si>
    <t>Kitų finansavimo šaltinių</t>
  </si>
  <si>
    <t xml:space="preserve">Kitų finansavimo šaltinių </t>
  </si>
  <si>
    <t xml:space="preserve"> I. SAUGOMŲ KULTŪROS PAVELDO OBJEKTŲ TVARKYBOS DARBAI</t>
  </si>
  <si>
    <t>1.1. SAUGOMŲ KULTŪROS PAVELDO OBJEKTŲ KONSERVAVIMO, RESTAURAVIMO, REMONTO, AVARIJOS GRĖSMĖS PAŠALINIMO DARBAI</t>
  </si>
  <si>
    <t>1.</t>
  </si>
  <si>
    <t>Paežerių dvaro sodybos kiaulidė, Vilkaviškio rajono sav., Šeimenos sen., Paežerių k.</t>
  </si>
  <si>
    <t>25714
Paminklas</t>
  </si>
  <si>
    <t>Vilkaviškio r. Suvalkijos (Sūduvos) kultūros centras-muziejus</t>
  </si>
  <si>
    <t>Tvarkybos (remonto, restauravimo, konservavimo, avarijos grėsmės pašalinimo - apsaugos techninių priemonių įrengimo) darbai</t>
  </si>
  <si>
    <t>2.</t>
  </si>
  <si>
    <t>Vila, Pagėgių sav., Lumpėnų sen., Krakeniškių k.</t>
  </si>
  <si>
    <t>18
Valstybės saugomas</t>
  </si>
  <si>
    <t>UAB ,,Minimelts LT“</t>
  </si>
  <si>
    <t>Tvarkybos (restauravimo, remonto, avarijos grėsmės pašalinimo - apsaugos techninių priemonių įrengimo) darbai</t>
  </si>
  <si>
    <t>3.</t>
  </si>
  <si>
    <t>Rainių žudynių vietos ir koplyčios komplekso Kančios koplyčia, Telšių rajono sav., Viešvėnų sen., Rainių k., Telšių g. 1</t>
  </si>
  <si>
    <t>21881
Paminklas</t>
  </si>
  <si>
    <t>Telšių r. savivaldybės administracija</t>
  </si>
  <si>
    <t>Vidaus patalpų (konservavimo, restauravimo, remonto, apsaugos techninių priemonių įrengimo) darbai</t>
  </si>
  <si>
    <t>4.</t>
  </si>
  <si>
    <t>Šančių gimnazija, Kauno miesto sav., Kauno m., Skuodo g. 27</t>
  </si>
  <si>
    <t>1148
Valstybės saugomas</t>
  </si>
  <si>
    <t>Kauno technologijos universiteto Vaižganto progimnazija</t>
  </si>
  <si>
    <t>Išorės laiptų tvarkybos (remonto, restauravimo) darbai</t>
  </si>
  <si>
    <t>5.</t>
  </si>
  <si>
    <t>Ohel Jaakov choralinė sinagoga, Kauno miesto sav., Kauno m., E. Ožeškienės g. 13</t>
  </si>
  <si>
    <t>36692
Valstybės saugomas</t>
  </si>
  <si>
    <t>Kauno žydų religinė bendruomenė</t>
  </si>
  <si>
    <t>Fasadų ir langų tvarkybos (restauravimo) darbai</t>
  </si>
  <si>
    <t>6.</t>
  </si>
  <si>
    <t>Vyskupo Motiejaus Valančiaus namas, Telšių rajono sav., Varnių sen., Varnių m., S. Daukanto g. 10A</t>
  </si>
  <si>
    <t>10570
Valstybės saugomas</t>
  </si>
  <si>
    <t>Telšių rajono savivaldybės administracija</t>
  </si>
  <si>
    <t>Tvarkybos (remonto, restauravimo, avarinės grėsmės pašalinimo) darbai pagal projekto A laidą</t>
  </si>
  <si>
    <t>7.</t>
  </si>
  <si>
    <t xml:space="preserve">Vilniaus Šventųjų Pranciškaus Asyžiečio, Bernardino Sieniečio bei Šv. Onos bažnyčių ir bernardinų vienuolyno statinių ansamblio Šventųjų Pranciškaus Asyžiečio, Bernardino Sieniečio bažnyčia, Vilniaus miesto sav., Vilniaus m., Maironio g. 6 </t>
  </si>
  <si>
    <t>17311
Paminklas</t>
  </si>
  <si>
    <t>VšĮ Pranciškonų  namai</t>
  </si>
  <si>
    <t>Presbiterijos (vienuolių choro) skliautų tapybos konservavimo, restauravimo darbai</t>
  </si>
  <si>
    <t>8.</t>
  </si>
  <si>
    <t>VšĮ Pranciškonų namai</t>
  </si>
  <si>
    <t>Fasadų taikomieji tyrimai ir tvarkybos (konservavimo, restauravimo ir remonto) darbų projekto su frontono tyrimų, konservavimo, restauravimo programomis parengimas ir darbai</t>
  </si>
  <si>
    <t>9.</t>
  </si>
  <si>
    <t xml:space="preserve">Vilniaus Šventųjų Pranciškaus Asyžiečio, Bernardino Sieniečio bei Šv. Onos bažnyčių ir bernardinų vienuolyno statinių ansamblio vienuolyno pastatas, Vilniaus miesto sav., Vilniaus m., Maironio g. 6 </t>
  </si>
  <si>
    <t>17312
Paminklas</t>
  </si>
  <si>
    <r>
      <t>Procesijų koridoriaus</t>
    </r>
    <r>
      <rPr>
        <strike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tvarkybos (remonto, restauravimo, konservavimo) darbai</t>
    </r>
  </si>
  <si>
    <t>10.</t>
  </si>
  <si>
    <t>Siesikų dvaro sodybos rūmai, Ukmergės rajono sav., Siesikų sen., Daugalių k.</t>
  </si>
  <si>
    <t>1025 
Paminklas</t>
  </si>
  <si>
    <t>Ukmergės kraštotyros muziejus</t>
  </si>
  <si>
    <t>Sienų tapybos konservavimo, restauravimo darbai</t>
  </si>
  <si>
    <t>11.</t>
  </si>
  <si>
    <t>Evangelikų reformatų bažnyčios pastatas, E. Ožeškienės g. 41, Kauno m.</t>
  </si>
  <si>
    <t>37587
Valstybės saugomas</t>
  </si>
  <si>
    <t>Kauno evangelikų reformatų parapija</t>
  </si>
  <si>
    <t>Tvarkybos (restauravimo, remonto, avarijos grėsmės pašalinimo) darbai</t>
  </si>
  <si>
    <t>12.</t>
  </si>
  <si>
    <t>Vilniaus Šventųjų Pranciškaus Asyžiečio, Bernardino Sieniečio bei Šv. Onos bažnyčių ir bernardinų vienuolyno statinių ansamblio Šventųjų Pranciškaus Asyžiečio, Bernardino Sieniečio bažnyčia, Maironio g. 6, Vilniaus m.</t>
  </si>
  <si>
    <t>VšĮ ,,Pranciškonų namai“</t>
  </si>
  <si>
    <t>Sokalio Dievo Motinos Rusiškosios altoriaus konservavimo, restauravimo darbai</t>
  </si>
  <si>
    <t>13.</t>
  </si>
  <si>
    <t>Kauno aukštesniosios technikos mokyklos pastatas, Kauno miesto sav., Kauno m., Tvirtovės al. 35</t>
  </si>
  <si>
    <t>33716
Valstybės saugomas</t>
  </si>
  <si>
    <t>Lietuvos inžinerijos kolegija (buv. Kauno technikos kolegija)</t>
  </si>
  <si>
    <t>Fasadų tvarkybos (remonto, restauravimo) darbai</t>
  </si>
  <si>
    <t>14.</t>
  </si>
  <si>
    <t>Sapiegų rezidencijos, trinitorių vienuolyno ir ligoninės statinių komplekso rūmai, Vilniaus miesto sav., Antakalnio sen., Vilniaus m., L. Sapiegos g. 13</t>
  </si>
  <si>
    <t>25771
Paminklas</t>
  </si>
  <si>
    <t>Šiuolaikinio meno centras</t>
  </si>
  <si>
    <t>Šiaurinės galerijos vakarinės ir rytinės sienų tapybos restauravimo darbai</t>
  </si>
  <si>
    <t>15.</t>
  </si>
  <si>
    <t>Šmito malūnas su technologine įranga, Kupiškio rajono sav., Kupiškio sen., Kupiškio m., S. Dariaus ir S. Girėno g. 12A</t>
  </si>
  <si>
    <t>22035 
Valstybės saugomas</t>
  </si>
  <si>
    <t>Kupiškio rajono savivaldybės administracija</t>
  </si>
  <si>
    <t>Tvarkybos (remonto, restauravimo, konservavimo, avarijos grėsmės pašalinimo) darbai</t>
  </si>
  <si>
    <t>16.</t>
  </si>
  <si>
    <t>Markučių dvaro sodybos fragmentų Šv. Varvaros koplyčia, Vilniaus miesto sav., Vilniaus m., Subačiaus g. 124A</t>
  </si>
  <si>
    <t>31427 
Valstybės saugomas</t>
  </si>
  <si>
    <t>Vilniaus miesto muziejaus ekspozicinis padalinys Markučių dvaras (buv. Literatūrinis A.Puškino muziejus)</t>
  </si>
  <si>
    <t>Medinio ikonostaso, vidaus sienų apatinių dalių, durų, langų angokraščių medžio apdailos konservavimo, restauravimo darbai</t>
  </si>
  <si>
    <t>17.</t>
  </si>
  <si>
    <t xml:space="preserve">Namų komplekso Pietų namas, 
Vilniaus miesto sav., Vilniaus m., Bernardinų g. 6 / Vilniaus miesto sav., Šiltadaržio g. 5 </t>
  </si>
  <si>
    <t>27455 
Valstybės saugomas</t>
  </si>
  <si>
    <t>Sienų tapybos konservavimo darbai</t>
  </si>
  <si>
    <t>18.</t>
  </si>
  <si>
    <t>Verkių dvaro sodybos paviljonas, Vilniaus miesto sav., Vilniaus m., Žaliųjų Ežerų g. 53</t>
  </si>
  <si>
    <t>24995 
Paminklas</t>
  </si>
  <si>
    <t>Pavilnių ir Verkių regioninio parko direkcija</t>
  </si>
  <si>
    <t>Patalpos Nr. 6 kupolo tvarkybos (restauravimo, konservavimo, remonto) darbai</t>
  </si>
  <si>
    <t>19.</t>
  </si>
  <si>
    <t>Pastatų komplekso namas, Biržų rajono sav., Biržų miesto sen., Biržų m., Vytauto g. 23</t>
  </si>
  <si>
    <t>10484 
Valstybės saugomas</t>
  </si>
  <si>
    <t>Biržų rajono savivaldybės administracija</t>
  </si>
  <si>
    <t>Tvarkybos (remonto, restauravimo, avarijos grėsmės pašalinimo - apsaugos techninių priemonių įrengimo) darbai</t>
  </si>
  <si>
    <t>20.</t>
  </si>
  <si>
    <t>Pastatas, Vilniaus miesto sav., Vilniaus m., Pylimo g. 4</t>
  </si>
  <si>
    <t>27036 
Valstybės saugomas</t>
  </si>
  <si>
    <t>Lietuvos žydų (litvakų) bendruomenė</t>
  </si>
  <si>
    <t>Pastato fasadų tvarkybos (remonto) darbai</t>
  </si>
  <si>
    <t>21.</t>
  </si>
  <si>
    <t>Magazinas, Mažeikių rajono sav., Sedos sen., Sedos m., Vytauto g. 46</t>
  </si>
  <si>
    <t>15985 
Valstybės saugomas</t>
  </si>
  <si>
    <t>Mažeikių rajono Sedos kultūros centras</t>
  </si>
  <si>
    <t>Taikomieji tyrimai ir tvarkybos (remonto, restauravimo ir avarijos grėsmės pašalinimo - apsaugos techninių priemonių įrengimo) darbai</t>
  </si>
  <si>
    <t>22.</t>
  </si>
  <si>
    <t>Trakų Vokės dvaro sodybos rūmai, Žalioji a. 2A, Vilniaus m.</t>
  </si>
  <si>
    <t>24972
Valstybės saugomas</t>
  </si>
  <si>
    <t>VšĮ ,,Trakų Vokės dvaro sodyba“</t>
  </si>
  <si>
    <t>Patalpų Nr. 1.02, 1.05, 1.06, 1.14, 1.20, 1.21 tvarkybos (restauravimo, remonto) darbai</t>
  </si>
  <si>
    <t>23.</t>
  </si>
  <si>
    <t>Kretingos dvaro sodybos spirito varykla, Salantų g. 3, Padvarių k., Kretingos r. sav.</t>
  </si>
  <si>
    <t>22507
Valstybės saugomas</t>
  </si>
  <si>
    <t>Kretingos muziejus</t>
  </si>
  <si>
    <t>Taikomieji tyrimai, tvarkybos (avarijos grėsmės pašalinimo, remonto, restauravimo) darbų projekto parengimas ir darbai</t>
  </si>
  <si>
    <t>24.</t>
  </si>
  <si>
    <t>Žagarės dvaro sodybos arklininko namas, Joniškio rajono sav., Žagarės sen., Žagariškių k., Liepų g. 1</t>
  </si>
  <si>
    <t>25446
Valstybės saugomas</t>
  </si>
  <si>
    <t>UAB Žagarės vyšnių valda</t>
  </si>
  <si>
    <t>Tvarkybos (restauravimo, remonto) darbai</t>
  </si>
  <si>
    <t>25.</t>
  </si>
  <si>
    <t>Aštriosios Kirsnos dvaro sodybos rūmai, Lazdijų rajono sav., Būdviečio sen., Aštriosios Kirsnos k., Žvejų g. 11</t>
  </si>
  <si>
    <t>22813
Valstybės saugomas</t>
  </si>
  <si>
    <t>UAB Aštriosios Kirsnos dvaro kultūros ir paveldo centras</t>
  </si>
  <si>
    <t>Tvarkybos (konservavimo, restauravimo, remonto, avarijos grėsmės pašalinimo (apsaugos techninių priemonių įrengimo)) darbai</t>
  </si>
  <si>
    <t>26.</t>
  </si>
  <si>
    <t>Tvoros tvarkybos (remonto, restauravimo) darbai</t>
  </si>
  <si>
    <t>27.</t>
  </si>
  <si>
    <t>Vilniaus universiteto pastatų komplekso Šv. Jono Krikštytojo ir Šv. Jono apaštalo ir evangelisto bažnyčia, Vilniaus miesto sav., Senamiesčio sen., Vilniaus m., Šv. Jono g. 12</t>
  </si>
  <si>
    <t>26848
Paminklas</t>
  </si>
  <si>
    <t>Vilniaus universitetas</t>
  </si>
  <si>
    <t>Stogo tvarkybos (remonto, restauravimo) darbų I; II; III; IV etapai</t>
  </si>
  <si>
    <t>28.</t>
  </si>
  <si>
    <t>Vilniaus universiteto pastatų komplekso Šv. Jono Krikštytojo ir Šv. Jono apaštalo ir evangelisto bažnyčia, Šv. Jono g. 12, Vilniaus m.</t>
  </si>
  <si>
    <t xml:space="preserve">Dailės vertybių restauravimo I etapas (angelų skulptūrų 2 vnt., balkono metalinės dalies, Chreptavičių epitafinės lentos, rytų fasado kryžiaus, metalinių vazų 4 vnt. restauravimas) </t>
  </si>
  <si>
    <t>29.</t>
  </si>
  <si>
    <t>Gaisrinė, vad. Ugniagesių rūmais, Nemuno g. 2, Kauno m.</t>
  </si>
  <si>
    <t>32702
Valstybės saugomas</t>
  </si>
  <si>
    <t>Priešgaisrinės apsaugos ir gelbėjimo departamentas prie VRM</t>
  </si>
  <si>
    <t>Fasado ir stogo tvarkybos (remonto, restauravimo) darbai</t>
  </si>
  <si>
    <t>30.</t>
  </si>
  <si>
    <t>Aukštosios Fredos dvaro sodybos rūmai, Ž. E. Žilibero g. 6, Kauno m.</t>
  </si>
  <si>
    <t>25745
Paminklas</t>
  </si>
  <si>
    <t>Vytauto Didžiojo universitetas</t>
  </si>
  <si>
    <t>Vidaus patalpų tvarkybos (konservavimo, restauravimo, remonto, avarijos grėsmės pašalinimo) darbų I etapas</t>
  </si>
  <si>
    <t>31.</t>
  </si>
  <si>
    <t>Raubonių vandens malūnas-karšykla-verpykla, Taikos g. 5, Raubonių k., Saločių sen., Pasvalio r. sav.</t>
  </si>
  <si>
    <t>2399
Valstybės saugomas</t>
  </si>
  <si>
    <t>Pasvalio rajono savivaldybės administracija</t>
  </si>
  <si>
    <t>Pralaidos, užtvankos, senvagės vietų tvarkybos (restauravimo, remonto, avarijos grėsmės pašalinimo - apsaugos techninių priemonių įrengimo) darbai</t>
  </si>
  <si>
    <t>33.</t>
  </si>
  <si>
    <t>Plungės Šv. Jono Krikštytojo bažnyčios pastatų komplekso varpinė, Plungės rajono sav., Plungės miesto sen., Plungės m., Vytauto g. 34</t>
  </si>
  <si>
    <t>1531
Valstybės saugomas</t>
  </si>
  <si>
    <t>Plungės Šv. Jono Krikštytojo parapija</t>
  </si>
  <si>
    <t>34.</t>
  </si>
  <si>
    <t>Kryžių kalno - Jurgaičių, Domantų piliakalnio su gyvenviete piliakalnis, vad. Šventkalniu, Kryžių, Pilies kalnu, Šiaulių rajono sav., Meškuičių sen., Jurgaičių k.</t>
  </si>
  <si>
    <t>3295
Paminklas</t>
  </si>
  <si>
    <t>Šiaulių rajono savivaldybės administracija</t>
  </si>
  <si>
    <t>Tvarkybos (konservavimo) darbai</t>
  </si>
  <si>
    <t>35.</t>
  </si>
  <si>
    <t>Lentvario dvaro sodybos rūmai, Trakų rajono sav., Lentvario sen., Lentvario m., Klevų al. 48</t>
  </si>
  <si>
    <t>22202
Paminklas</t>
  </si>
  <si>
    <t>UAB Lentvario dvaras</t>
  </si>
  <si>
    <t>Polichrominio sienų dekoro restauravimo, konservavimo darbai</t>
  </si>
  <si>
    <t>36.</t>
  </si>
  <si>
    <t>Rietavo dvaro sodybos tvoros fragmentai, Rietavo sav., Rietavo miesto sen., Rietavo m., Oginskių g.</t>
  </si>
  <si>
    <t>27399
Valstybės saugomas</t>
  </si>
  <si>
    <t>Rietavo savivaldybės administracija</t>
  </si>
  <si>
    <t>Tvarkybos (restauravimo, remonto) darbai A-B ir C-D ruožuose</t>
  </si>
  <si>
    <t>37.</t>
  </si>
  <si>
    <t>Klaipėdos pašto stoties statinių komplekso pašto stotis, Klaipėdos miesto sav., Klaipėdos m., Liepų g. 16</t>
  </si>
  <si>
    <t>1173
Paminklas</t>
  </si>
  <si>
    <t>Kultūros infrastruktūros centras</t>
  </si>
  <si>
    <t>Avarijos grėsmės pašalinimo darbai</t>
  </si>
  <si>
    <t>38.</t>
  </si>
  <si>
    <t>Liubavo dvaro sodybos tvartas, Vilniaus rajono sav., Riešės sen., Liubavo k., Liubavo g. 41</t>
  </si>
  <si>
    <t>33092 
Valstybė ssaugomas</t>
  </si>
  <si>
    <t>VšĮ Europos parkas</t>
  </si>
  <si>
    <t>Tvarkybos (avarijos grėsmės pašalinimo,  restauravimo) darbai</t>
  </si>
  <si>
    <t>39.</t>
  </si>
  <si>
    <t>Tirkšlių sinagoga, J. Janonio g. 15A, Tirkšlių mstl., Mažeikių r. sav.</t>
  </si>
  <si>
    <t>38876
Valsybės saugomas</t>
  </si>
  <si>
    <t>Tvarkybos (remonto, restauravimo, avarijos grėsmės pašalinimo) darbai</t>
  </si>
  <si>
    <t>40.</t>
  </si>
  <si>
    <t>Trakų Vokės dvaro sodybos rūmai, Vilniaus miesto sav., Vilniaus m., Žalioji a. 2A</t>
  </si>
  <si>
    <t>VšĮ Trakų Vokės dvaro sodyba</t>
  </si>
  <si>
    <t>Pagrindinių salių 1.15, 1.17, 1.19 ir su jomis susijusių patalpų 1.16, 1.26 tvarkybos (konservavimo, restauravimo, remonto, avarijos grėsmės pašalinimo (apsaugos techninių priemonių įrengimo)) darbai</t>
  </si>
  <si>
    <t>41.</t>
  </si>
  <si>
    <t>26848
Valstybės saugomas</t>
  </si>
  <si>
    <t>Rytų fasado dekoro: sienų tapybos, lipdybos bei skulptūrų, metalo dirbinių, tinkuotų paviršių konservavimo ir restauravimo darbai</t>
  </si>
  <si>
    <t>42.</t>
  </si>
  <si>
    <t xml:space="preserve">Pervalkos kaimo evangelikų liuteronų senosios kapinės, Neringos sav., Neringos m., Pervalkos g. </t>
  </si>
  <si>
    <t>11424
Valstybės saugomas</t>
  </si>
  <si>
    <t>Neringos savivaldybės administracija</t>
  </si>
  <si>
    <t>43.</t>
  </si>
  <si>
    <t>Trinitorių namas, Vilniaus m. sav., Vilniaus m., Didžioji g. 27</t>
  </si>
  <si>
    <t>677
Valstybės saugomas</t>
  </si>
  <si>
    <t>Vitas Tomkus, Lina Tomkienė, Lietuvos rašytojų sąjunga</t>
  </si>
  <si>
    <t>44.</t>
  </si>
  <si>
    <t>Juodkrantės evangelikų liuteronų senųjų kapinių dalis, Neringos sav., Neringos m., Miško g.</t>
  </si>
  <si>
    <t>22440
Valstybės saugomas</t>
  </si>
  <si>
    <t>45.</t>
  </si>
  <si>
    <t>Zyplių dvaro sodybos pirmas svirnas, Šakių rajono sav., Lukšių sen., Tubelių k., Beržų g. 3</t>
  </si>
  <si>
    <t>24743
Valstybės saugomas</t>
  </si>
  <si>
    <t>Šakių rajono savivaldybės administracija</t>
  </si>
  <si>
    <t>46.</t>
  </si>
  <si>
    <t>Aštriosios Kirsnos dvaro sodybos spirito varyklos dalis, Lazdijų rajono sav., Būdviečio sen., Aštriosios Kirsnos k., Žvejų g.</t>
  </si>
  <si>
    <t>22817
Valstybės saugomas</t>
  </si>
  <si>
    <t>Ingrida Narauskienė</t>
  </si>
  <si>
    <t>47.</t>
  </si>
  <si>
    <t>48.</t>
  </si>
  <si>
    <t>Vilniaus Jonušo Radvilos rūmų pastatų komplekso pirmas rytų korpusas, Vilniaus miesto sav., Vilniaus m., Vilniaus g. 24</t>
  </si>
  <si>
    <t>10375
Valstybės saugomas</t>
  </si>
  <si>
    <t>Lietuvos nacionalinis dailės muziejus</t>
  </si>
  <si>
    <t>49.</t>
  </si>
  <si>
    <t>Švenčionių Švč. Trejybės stačiatikių cerkvė, Švenčionių rajono sav., Švenčionių sen., Švenčionių m., Vilniaus g. 20</t>
  </si>
  <si>
    <t>31430
Valstybės saugomas</t>
  </si>
  <si>
    <t>Švenčionių stačiatikių Švenčiausios Trejybės parapija</t>
  </si>
  <si>
    <t xml:space="preserve">Tvarkybos (restauravimo, remonto, avarijos grėsmės pašalinimo (apsaugos techninių priemonių įrengimo) darbų II etapas </t>
  </si>
  <si>
    <t>50.</t>
  </si>
  <si>
    <t>Sapiegų rezidencijos, trinitorių vienuolyno ir ligoninės statinių komplekso Viešpaties Jėzaus trinitorių bažnyčia, Vilniaus miesto sav., Antakalnio sen., Vilniaus m., Antakalnio g. 27</t>
  </si>
  <si>
    <t>759
Paminklas</t>
  </si>
  <si>
    <t>Šv. Jono kongregacijos Vilniaus vienuolynas</t>
  </si>
  <si>
    <t>Interjero tvarkybos darbai (II etapas. Didysis altorius ir apatinė dalis iki kupolo (išklotinė 1))</t>
  </si>
  <si>
    <t>51.</t>
  </si>
  <si>
    <t>Pastatų kompleksas, vad. Ignoto Korvin-Milevskio rūmais, Vilniaus miesto sav., Vilniaus m., K. Sirvydo g. 6</t>
  </si>
  <si>
    <t>1090
Valstybės saugomas</t>
  </si>
  <si>
    <t>Lietuvos rašytojų sąjunga</t>
  </si>
  <si>
    <t>52.</t>
  </si>
  <si>
    <t>Lipliūnų dvaro sodybos fragmentų rūmai, Kėdainių rajono sav., Kėdainių miesto sen., Lipliūnų k., Tuopų g. 2</t>
  </si>
  <si>
    <t>38287
Valstybės saugomas</t>
  </si>
  <si>
    <t>Žana Sakalauskienė</t>
  </si>
  <si>
    <t>Stogo, dalies langų ir pagrindinio įėjimo durų tvarkybos (remonto, restauravimo darbai</t>
  </si>
  <si>
    <t>53.</t>
  </si>
  <si>
    <t>Vilniaus senųjų kapinių, vad. Šv. apaštalų Petro ir Povilo, kitaip Saulės kapinėmis, kompleksas, Vilniaus miesto sav., Vilniaus m., Saulės g.</t>
  </si>
  <si>
    <t>30383
Valstybės saugomas</t>
  </si>
  <si>
    <t>Vilniaus miesto savivaldybės administracija</t>
  </si>
  <si>
    <t>Kapinių vartų (30385) ir senųjų kapinių (30384) vertingosios savybės (tvoros) tvarkybos (remonto, restauravimo) darbai</t>
  </si>
  <si>
    <t>54.</t>
  </si>
  <si>
    <t>Palūšės Šv. Juozapo parapinės bažnyčios komplekso Šv. Juozapo bažnyčia, Ignalinos rajono sav., Ignalinos sen., Palūšės k., Miko Petrausko g. 1</t>
  </si>
  <si>
    <t>22378
Paminklas</t>
  </si>
  <si>
    <t>Palūšės Šv. Juozapo parapija</t>
  </si>
  <si>
    <t>Sienų tapybos tyrimo, konservavimo ir restauravimo programos II (pietinė bažnyčios navos siena) ir III (šiaurinė bažnyčios navos siena) etapai</t>
  </si>
  <si>
    <t>55.</t>
  </si>
  <si>
    <t>Pagryžuvio dvaro sodybos rūmai, Kelmės rajono sav., Tytuvėnų apylinkių sen., Pagryžuvio k., Gryžuvos g. 3</t>
  </si>
  <si>
    <t>15977
Valstybės saugomas</t>
  </si>
  <si>
    <t>Artūras Giedraitis, Kristina Giedraitienė</t>
  </si>
  <si>
    <t>Tvarkybos (remonto, restauravimo) darbai</t>
  </si>
  <si>
    <t>56.</t>
  </si>
  <si>
    <t>Kalvarijos evangelikų liuteronų bažnyčios pastatas, Kalvarijos sav., Kalvarijos sen., Kalvarijos m., Dariaus ir Girėno g. 43</t>
  </si>
  <si>
    <t>2583
Valstybės saugomas</t>
  </si>
  <si>
    <t>Kalvarijos savivaldybės administracija</t>
  </si>
  <si>
    <t>Tvarkybos (remonto, restauravimo ir avarijos grėsmės pašalinimo (apsaugos techninių priemonių įrengimo)) darbai</t>
  </si>
  <si>
    <t>57.</t>
  </si>
  <si>
    <t>Kauno Šv. Mikalojaus bažnyčios ir benediktinių vienuolyno statinių komplekso tvora ir vartai, Kauno miesto sav., Kauno m., Benediktinių g.</t>
  </si>
  <si>
    <t>22364
Valstybės saugomas</t>
  </si>
  <si>
    <t>Kauno seserų benediktinių vienuolynas</t>
  </si>
  <si>
    <t>Tvoros 1 ir 2 segmentų tvarkybos (restauravimo, avarijos grėsmės pašalinimo) darbai</t>
  </si>
  <si>
    <t>Iš viso 1 skyrius</t>
  </si>
  <si>
    <t>1.2. SAUGOMŲ KULTŪROS PAVELDO OBJEKTŲ TYRIMAMS, PROJEKTAVIMUI IR RESTAURAVIMO PROGRAMŲ PARENGIMUI</t>
  </si>
  <si>
    <t>58.</t>
  </si>
  <si>
    <t>Sudargo, Burgaičių piliakalnis II, vad. Pilaite; Sudargo, Burgaičių piliakalnio su gyvenviete piliakalnis, vad. Vorpiliu, Šakių rajono sav., Sudargo sen., Burgaičių k.</t>
  </si>
  <si>
    <t>3264
3265
Valstybės saugomas</t>
  </si>
  <si>
    <t>Taikomieji moksliniai tyrimai ir tvarkybos (avarijos grėsmės pašalinimo, konservavimo) darbų projekto parengimas</t>
  </si>
  <si>
    <t>59.</t>
  </si>
  <si>
    <t>Verkių dvaro sodybos rytų oficina, Vilniaus miesto sav., Vilniaus m., Žaliųjų Ežerų g. 49</t>
  </si>
  <si>
    <t>24993 
Paminklas</t>
  </si>
  <si>
    <t>Valstybinis mokslinių tyrimų institutas Gamtos tyrimų centras</t>
  </si>
  <si>
    <t>Taikomieji moksliniai tyrimai, tvarkybos (konservavimo, restauravimo, remonto ir avarijos grėsmės pašalinimo - apsaugos techninių priemonių įrengimo) darbų projekto parengimas</t>
  </si>
  <si>
    <t>60.</t>
  </si>
  <si>
    <t>Petro Vileišio rūmų ansamblio rūmai, Vilniaus miesto sav., Vilniaus m., Antakalnio g. 6</t>
  </si>
  <si>
    <t>28224
Paminklas</t>
  </si>
  <si>
    <t>Lietuvos literatūros ir tautosakos institutas</t>
  </si>
  <si>
    <t>Taikomieji tyrimai ir tvarkybos (remonto, restauravimo, konservavimo) darbų projekto parengimas</t>
  </si>
  <si>
    <t>61.</t>
  </si>
  <si>
    <t>Vilniaus choralinė Taharat HaKodesh sinagoga, Pylimo g. 39, Vilniaus m.</t>
  </si>
  <si>
    <t>27999
Valstybės saugomas</t>
  </si>
  <si>
    <t>Vilniaus žydų religinė bendruomenė</t>
  </si>
  <si>
    <t>Taikomieji tyrimai, tvarkybos (remonto, restauravimo, avarijos grėsmės pašalinimo - apsaugos techninių priemonių įrengimo) darbų projekto parengimas</t>
  </si>
  <si>
    <t>62.</t>
  </si>
  <si>
    <t>Skliautų taikomieji moksliniai tyrimai</t>
  </si>
  <si>
    <t>63.</t>
  </si>
  <si>
    <t>Statinių komplekso, vad. Chaimo Frenkelio rūmais, vila, Vilniaus g. 74, Šiaulių m.</t>
  </si>
  <si>
    <t>1785
Paminklas</t>
  </si>
  <si>
    <t>Šiaulių ,,Aušros“ muziejus</t>
  </si>
  <si>
    <t>Fasadų tyrimai, tvarkybos (remonto, restauravimo, konservavimo ir avarijos grėsmės pašalinimo - apsaugos techninių priemonių įrengimo) darbų projekto parengimas</t>
  </si>
  <si>
    <t>64.</t>
  </si>
  <si>
    <t>Alsėdžių Švč. Mergelės Marijos Nekalto Prasidėjimo bažnyčios statinių komplekso šventoriaus tvora ir vartai, Alsėdžių mstl., Plungės r. sav.</t>
  </si>
  <si>
    <t>28087
Paminklas</t>
  </si>
  <si>
    <t>Alsėdžių Švč. Mergelės Marijos Nekaltojo prasidėjimo parapija</t>
  </si>
  <si>
    <t>Taikomieji tyrimai, tvarkybos darbų projekto parengimas</t>
  </si>
  <si>
    <t>65.</t>
  </si>
  <si>
    <t>Arkikatedros bazilikos, Žemutinės ir Aukštutinės pilių pastatų, jų liekanų ir kitų statinių komplekso Senojo arsenalo rytų korpuso liekanos, Arsenalo g. 3, 3A, Vilniaus m.</t>
  </si>
  <si>
    <t>24706
Paminklas</t>
  </si>
  <si>
    <t>Rūsių taikomieji tyrimai, tvarkybos (remonto, restauravimo, konservavimo, avarijos grėsmės pašalinimo - apsaugos techninių priemonių įrengimo) darbų projekto parengimas</t>
  </si>
  <si>
    <t>66.</t>
  </si>
  <si>
    <t>67.</t>
  </si>
  <si>
    <t>Molavėnų, Griaužų piliakalnis, vad. Kauprėmis, Molavėnų k., Nemakščių sen., Raseinių r. sav.</t>
  </si>
  <si>
    <t>5582
Paminklas</t>
  </si>
  <si>
    <t>Raseinių rajono savivaldybės administracija</t>
  </si>
  <si>
    <t>Taikomieji tyrimais, tvarkybos (avarijos grėsmės pašalinimo, konservavimo) darbų projekto parengimas</t>
  </si>
  <si>
    <t>68.</t>
  </si>
  <si>
    <t>Pastatas, Klaipėdos miesto sav., Klaipėdos m., Tomo g. 2</t>
  </si>
  <si>
    <t>2479
Valstybės saugomas</t>
  </si>
  <si>
    <t>UAB Klaipėdos regiono atliekų tvarkymo centras</t>
  </si>
  <si>
    <t>69.</t>
  </si>
  <si>
    <t>Švč. M. Marijos Ėmimo į dangų bažnyčia, vad. Vytauto Didžiojo, Kauno miesto sav., Kauno m., Aleksoto g. 3</t>
  </si>
  <si>
    <t>825
Paminklas</t>
  </si>
  <si>
    <t>Kauno Švč. Marijos Ėmimo į dangų (Vytauto Didžiojo) rektoratas</t>
  </si>
  <si>
    <t>Dalies pietinio fasado taikomieji tyrimai, tvarkybos darbų projekto parengimas</t>
  </si>
  <si>
    <t>70.</t>
  </si>
  <si>
    <t>Mosėdžio Šv. arkangelo Mykolo bažnyčios statinių komplekso klebonijos pastatas, Skuodo rajono sav., Mosėdžio sen., Mosėdžio mstl., Akmenų g. 1B</t>
  </si>
  <si>
    <t>11171
Valstybės saugomas</t>
  </si>
  <si>
    <t>Mosėdžio Šv. arkangelo Mykolo parapija</t>
  </si>
  <si>
    <t>71.</t>
  </si>
  <si>
    <t>Vilniaus jėzuitų vienuolyno pastatų ansamblis, Vilniaus miesto sav., Vilniaus m., Didžioji g. 34, 36</t>
  </si>
  <si>
    <t>680
Valstybės saugomas</t>
  </si>
  <si>
    <t>Lietuvos jėzuitų provincija</t>
  </si>
  <si>
    <t>Šv. Kazimiero bažnyčios, Oficinos ir Profesų namo pietrytinės pusės fasadų taikomieji tyrimai, tvarkybos darbų projekto parengimas</t>
  </si>
  <si>
    <t>72.</t>
  </si>
  <si>
    <t>Stelmužės dvaro sodybos Viešpaties Jėzaus kryžiaus filijinė bažnyčia, Zarasų rajono sav., Imbrado sen., Stelmužės k., Ąžuolo g. 14</t>
  </si>
  <si>
    <t>1032
Valstybės saugomas</t>
  </si>
  <si>
    <t>Zarasų rajono savivaldybės administracija</t>
  </si>
  <si>
    <t>Centrinio altoriaus ir sakyklos taikomieji tyrimai</t>
  </si>
  <si>
    <t>73.</t>
  </si>
  <si>
    <t>Bražuolės piliakalnis, Trakų rajono sav., Trakų sen., Bražuolės k.</t>
  </si>
  <si>
    <t>3509
Paminklas</t>
  </si>
  <si>
    <t>Trakų istorinio nacionalinio parko direkcija</t>
  </si>
  <si>
    <t>Tvarkybos darbų projekto parengimas</t>
  </si>
  <si>
    <t>74.</t>
  </si>
  <si>
    <t>Fasade esančių užrašų hebrajų kalba ir Dovydo žvaigždžių taikomieji tyrimai</t>
  </si>
  <si>
    <t>75.</t>
  </si>
  <si>
    <t>Vilkėno dvaro sodybos rūmai, Šilutės rajono sav., Švėkšnos sen., Vilkėno I k., Šylių g. 11</t>
  </si>
  <si>
    <t>1016
Valstybės saugomas</t>
  </si>
  <si>
    <t>Aidas Guzauskas, Olga Prokofieva</t>
  </si>
  <si>
    <t>Taikomieji tyrimai, tvarkybos (remonto, restauravimo, konservavimo, avarijos grėsmės pašalinimo (apsaugos techninių priemonių įrengimo)) darbų projekto parengimas</t>
  </si>
  <si>
    <t>Kauno bernardinų vienuolyno ir Šv. Jurgio Kankinio bažnyčios statinių komplekso Kauno bernardinų vienuolynas, Kauno miesto sav., Kauno m., Papilio g. 9</t>
  </si>
  <si>
    <t>22350
Paminklas</t>
  </si>
  <si>
    <t>VšĮ Domus Pacis</t>
  </si>
  <si>
    <t>I a. galerijos (procesijų koridoriaus) ir patalpų prie jos sienų bei skliautų tapybos taikomieji tyrimai ir tvarkybos (remonto, restauravimo, konservavimo) darbų projekto su konservavimo, restauravimo darbų programa, parengimas</t>
  </si>
  <si>
    <t>Iš viso 2 skyrius</t>
  </si>
  <si>
    <t>Iš viso I dalis</t>
  </si>
  <si>
    <t>II. REGISTRINIŲ KULTŪROS PAVELDO OBJEKTŲ TVARKYBOS DARBAI</t>
  </si>
  <si>
    <t>Šešuolėlių II dvaro sodybos fragmentų ponų namas, Šešuolėlių II k., Zibalų sen., Širvintų r. sav.</t>
  </si>
  <si>
    <t>38402
Registrinis</t>
  </si>
  <si>
    <t>Inga Kuliešienė</t>
  </si>
  <si>
    <t>Taikomieji tyrimai</t>
  </si>
  <si>
    <t>Namas, Vaineikių g. 2, Darbėnų mstl., Kretingos r. sav.</t>
  </si>
  <si>
    <t>43572
Registrinis</t>
  </si>
  <si>
    <t>Kretingos rajono savivaldybės administracija</t>
  </si>
  <si>
    <t>Teisininko, advokato Romualdo Dulskio pastatų komplekso namas, Kauno miesto sav., Kauno m., Trakų g. 18</t>
  </si>
  <si>
    <t>48304
Registrinis</t>
  </si>
  <si>
    <t>Lietuvos skautija</t>
  </si>
  <si>
    <t>Nidos švyturio statinių kompleksas, Neringos sav., Neringos m., Taikos g.</t>
  </si>
  <si>
    <t>41559
Registrinis</t>
  </si>
  <si>
    <t>Neringos muziejai</t>
  </si>
  <si>
    <t>Nedzingės dvaro sodybos fragmentų ponų namas, Varėnos rajono sav., Varėnos sen., Nedzingės k., Antano Kalanavičiaus g. 5</t>
  </si>
  <si>
    <t>41544
Registrinis</t>
  </si>
  <si>
    <t>UAB Varėnos šiluma</t>
  </si>
  <si>
    <t>Žurnalisto, visuomenės veikėjo Mato Šalčiaus ir ekonomisto Petro Šalčiaus memorialinė sodyba, Prienų rajono sav., Išlaužo sen., Čiudiškių k., Mato Šalčiaus g. 30</t>
  </si>
  <si>
    <t>16603
Registrinis</t>
  </si>
  <si>
    <t>Prienų rajono savivaldybės administracija</t>
  </si>
  <si>
    <t>Tarnavos dvaro sodybos fragmentų rūmai, Rokiškio rajono sav., Jūžintų sen., Tarnavos k.</t>
  </si>
  <si>
    <t>37558
Registrinis</t>
  </si>
  <si>
    <t>Rasa Narauskienė, Virginijus Narauskas</t>
  </si>
  <si>
    <t>Klaipėdos radijo stoties pastatas, Klaipėdos rajono sav., Sendvario sen., Jakų k., Pergalės g. 2</t>
  </si>
  <si>
    <t>42034
Registrinis</t>
  </si>
  <si>
    <t>Klaipėdos rajono savivaldybės administracija</t>
  </si>
  <si>
    <t>Šernų tiltas, Klaipėdos rajono sav., Dovilų sen., Šernų k.</t>
  </si>
  <si>
    <t>31051
Registrinis</t>
  </si>
  <si>
    <t>Pastatas, Plungės rajono sav., Alsėdžių sen., Alsėdžių mstl., Draugystės g. 6A</t>
  </si>
  <si>
    <t>33107
Registrinis</t>
  </si>
  <si>
    <t>UAB Projektavimo studija ,,Archera"</t>
  </si>
  <si>
    <t>Nedzingės Švč. Trejybės bažnyčios statinių komplekso Švč. Trejybės bažnyčia, Varėnos rajono sav., Varėnos sen., Nedzingės k., Mokyklos g. 16</t>
  </si>
  <si>
    <t>33636
Registrinis</t>
  </si>
  <si>
    <t>Nedzingės Švč. Trejybės parapija</t>
  </si>
  <si>
    <t>Profesoriaus Adomo Hrebnickio sodybos namas - muziejus, Ignalinos rajono sav., Dūkšto sen., Rojaus k.</t>
  </si>
  <si>
    <t>10494
Registrinis</t>
  </si>
  <si>
    <t>Ignalinos krašto muziejus</t>
  </si>
  <si>
    <t>Iš viso II dalis</t>
  </si>
  <si>
    <t>III. ŠVENTOJO SOSTO KULTŪROS PAVELDO OBJEKTŲ TVARKYBOS DARBAI</t>
  </si>
  <si>
    <t>1. TELŠIŲ VYSKUPIJA</t>
  </si>
  <si>
    <t>Tryškių Švč. Trejybės bažnyčios statinių komplekso Švč. Trejybės bažnyčia, Telšių rajono sav., Tryškių sen., Tryškių mstl., M. Valančiaus g. 6</t>
  </si>
  <si>
    <t>23663
Valstybės saugomas</t>
  </si>
  <si>
    <t>Tryškių Švč. Trejybės parapija</t>
  </si>
  <si>
    <t>Švėkšnos Šv. apaštalo Jokūbo bažnyčios statinių komplekso Šv. apaštalo Jokūbo bažnyčia, Šilutės rajono sav., Švėkšnos sen., Švėkšnos mstl., Bažnyčios g. 1</t>
  </si>
  <si>
    <t>1648
Valstybės saugomas</t>
  </si>
  <si>
    <t>Švėkšnos Šv. apaštalo Jokūbo parapija</t>
  </si>
  <si>
    <t>Stogo ir fasadų tvarkybos darbai</t>
  </si>
  <si>
    <t>Ylakių Viešpaties Apreiškimo Švč. M. Marijai bažnyčia, Skuodo rajono sav., Ylakių sen., Ylakių mstl.</t>
  </si>
  <si>
    <t>16055
Valstybės saugomas</t>
  </si>
  <si>
    <t>Ylakių Viešpaties Apreiškimo Švč. M. Marijai parapija</t>
  </si>
  <si>
    <t xml:space="preserve">Bažnyčios fasadų ir stogo tvarkybos (konservavimo, restauravimo, remonto ir avarijos grėsmės pašalinimo – apsaugos techninių priemonių įrengimo) darbai </t>
  </si>
  <si>
    <t>Telšių Bernardinų vienuolyno ir kunigų seminarijos statinių komplekso Šv. Antano Paduviečio katedra, Telšių rajono sav., Telšių miesto sen., Telšių m., Katedros a. 2</t>
  </si>
  <si>
    <t>26959
Paminklas</t>
  </si>
  <si>
    <t>Telšių Šv. Antano Paduviečio  parapija</t>
  </si>
  <si>
    <t>Šventosios šeimos (Šv. Juozapo) altoriaus, Jėzaus Kristaus (buv. Antakalnio Jėzaus) altoriaus, Šv. Barboros altoriaus ir  Sakyklos tyrimai, konservavimo, restauravimo darbai</t>
  </si>
  <si>
    <t>Telšių bernardinų vienuolyno ir kunigų seminarijos statinių komplekso šventoriaus vartai, Telšių rajono sav., Telšių miesto sen., Telšių m., Katedros a. 2</t>
  </si>
  <si>
    <t>26961 
Paminklas</t>
  </si>
  <si>
    <t>Telšių Šv. Antano Paduviečio parapija</t>
  </si>
  <si>
    <t>Taikomieji tyrimai ir tvarkybos (remonto, restauravimo) darbų projekto parengimas ir darbai</t>
  </si>
  <si>
    <t>Kalnalio Šv. Lauryno bažnyčios statinių komplekso Šv. Lauryno bažnyčia, Kretingos rajono sav., Imbarės sen., Kalnalio k., Motiejaus Valančiaus g. 12</t>
  </si>
  <si>
    <t>23599 
Valstybės saugomas</t>
  </si>
  <si>
    <t>Kalnalio Šv. Lauryno  parapija</t>
  </si>
  <si>
    <t>Tvarkybos (konservavimo, restauravimo, avarijos grėsmės pašalinimo, remonto) darbai</t>
  </si>
  <si>
    <t>Laukuvos Šv. Kryžiaus Atradimo bažnyčios komplekso Šv. Kryžiaus Atradimo bažnyčia, Šilalės rajono sav., Laukuvos sen., Laukuvos mstl., Taikos g.</t>
  </si>
  <si>
    <t>24830 
Valstybės saugomas</t>
  </si>
  <si>
    <t>Laukuvos Šv. Kryžiaus Atradimo parapija</t>
  </si>
  <si>
    <t>Presbiterijos lubų ir sienų tapybos, konsekracijos kryžių konservavimo, restauravimo darbai</t>
  </si>
  <si>
    <t>Šv. arkangelo Mykolo bažnyčios statinių komplekso Šv. Arkangelo Mykolo bažnyčia, Skuodo rajono sav., Mosėdžio sen., Mosėdžio mstl., Akmenų g. 1</t>
  </si>
  <si>
    <t>29934 
Valstybės saugomas</t>
  </si>
  <si>
    <t>Mosėdžio Šv. Arkangelo Mykolo parapija</t>
  </si>
  <si>
    <t>Šv. arkangelo Mykolo bažnyčios tvarkybos (remonto, restauravimo) darbai</t>
  </si>
  <si>
    <t>Iš viso 1 skyrius (Telšių vyskupija)</t>
  </si>
  <si>
    <t>2. KAUNO ARKIVYSKUPIJA</t>
  </si>
  <si>
    <t>Siesikų Šv. apaštalo Baltramiejaus bažnyčia, Ukmergės rajono sav., Siesikų sen., Siesikų mstl., Nepriklausomybės g. 9</t>
  </si>
  <si>
    <t>1024
Registrinis</t>
  </si>
  <si>
    <t>Siesikų Šv. apaštalo Baltramiejaus parapija</t>
  </si>
  <si>
    <t>Stogo tvarkybos (remonto, restauravimo, avarijos grėsmės pašalinimo - apsaugos techninių priemonių įrengimo) darbai</t>
  </si>
  <si>
    <t>Panevėžiuko Nukryžiuotojo Jėzaus bažnyčios statinių komplekso Nukryžiuotojo Jėzaus bažnyčia ir šventoriaus tvora su vartais, Kauno rajono sav., Babtų sen., Panevėžiuko k., Nevėžio g. 42</t>
  </si>
  <si>
    <t>22369
22370
Valstybės saugomas</t>
  </si>
  <si>
    <t>Panevėžiuko Nukryžiuotojo Jėzaus parapija</t>
  </si>
  <si>
    <t>Bažnyčios ir šventoriaus tvoros su vartais tvarkybos (konservavimo, restauravimo, remonto ir avarijos grėsmės pašalinimo) darbai</t>
  </si>
  <si>
    <t>Butkiškės Šv. Jono Krikštytojo bažnyčios pastatų komplekso bažnyčia ir varpinė, Raseinių rajono sav., Ariogalos sen., Butkiškės k.</t>
  </si>
  <si>
    <t>1577
39895
Valstybės saugomas</t>
  </si>
  <si>
    <t xml:space="preserve">Butkiškės Šv. Jono Krikštytojo parapija </t>
  </si>
  <si>
    <t>Bažnyčios ir varpinės tvarkybos (remonto, restauravimo) darbai</t>
  </si>
  <si>
    <t>Veliuonos Švč. M. Marijos Ėmimo į dangų bažnyčios statinių komplekso Švč. M. Marijos Ėmimo į dangų bažnyčia, Jurbarko rajono sav., Veliuonos sen., Veliuonos mstl., Draugystės g. 4</t>
  </si>
  <si>
    <t>1361
Valstybės saugomas</t>
  </si>
  <si>
    <t>Veliuonos Švč. M. Marijos Ėmimo į Dangų parapija</t>
  </si>
  <si>
    <t>Didžiojo altoriaus su tabernakuliu, skulptūromis ir skulptūrine grupe (u. k. 9062) konservavimo, restauravimo darbai</t>
  </si>
  <si>
    <t>Šiluvos Švč. Mergelės Marijos Apsireiškimo koplyčios statinių komplekso koplyčia, Raseinių rajono sav., Šiluvos sen., Šiluvos mstl., Jono Pauliaus II g. 7</t>
  </si>
  <si>
    <t>31215 
Valstybės saugomas</t>
  </si>
  <si>
    <t>Šiluvos Švč. Mergelės Marijos Gimimo parapija</t>
  </si>
  <si>
    <t>Tyrimai ir tvarkybos (remonto, restauravimo) darbų projeko parengimas</t>
  </si>
  <si>
    <t>Iš viso 2 skyrius (Kauno arkivyskupija)</t>
  </si>
  <si>
    <t>3. KAIŠIADORIŲ VYSKUPIJA</t>
  </si>
  <si>
    <t>Kalvių Šv. Antano Paduviečio bažnyčios statinių komplekso Šv. Antano Paduviečio bažnyčia, Kaišiadorių rajono sav., Kruonio sen., Kalvių k., Lapainios g. 39</t>
  </si>
  <si>
    <t>969 
Registrinis</t>
  </si>
  <si>
    <t>Kalvių šv. Antano Paduviečio parapija</t>
  </si>
  <si>
    <t>Stogo tvarkybos darbai</t>
  </si>
  <si>
    <t>Kruonio Švč. Mergelės Marijos Angelų Karalienės bažnyčios statinių komplekso Švč. Mergelės Marijos Angelų Karalienės bažnyčia, Kaišiadorių rajono sav., Kruonio sen., Kruonio mstl., Darsūniškio g. 1A</t>
  </si>
  <si>
    <t>1362
Registrinis</t>
  </si>
  <si>
    <t>Kruonio Švč. M. Marijos Angelų Karalienės parapija</t>
  </si>
  <si>
    <t>Bažnyčios taikomieji moksliniai tyrimai bei fasadų ir stogo tvarkybos darbų projekto parengimas</t>
  </si>
  <si>
    <t>Stakliškių Švč. Trejybės bažnyčios statinių komplekso Švč. Trejybės bažnyčia, Vilniaus g., Stakliškių k., Prienų r. sav.</t>
  </si>
  <si>
    <t>31602
Inicijuotas skelbti valstybės saugomu</t>
  </si>
  <si>
    <t>Stakliškių Švč. Trejybės parapija</t>
  </si>
  <si>
    <t>Bažnyčios fasadų, stogo su pastoge taikomieji moksliniai tyrimai, tvarkybos darbų projekto parengimas ir darbai</t>
  </si>
  <si>
    <t>Iš viso 3 skyrius (Kaišiadorių vyskupija)</t>
  </si>
  <si>
    <t>4. ŠIAULIŲ VYSKUPIJA</t>
  </si>
  <si>
    <t>Šaukoto Švč. Trejybės bažnyčios pastatų komplekso Švč. Trejybės bažnyčia, Radviliškio rajono sav., Šaukoto sen., Šaukoto mstl., Šiaulėnų g. 31</t>
  </si>
  <si>
    <t>28100
Valstybės saugomas</t>
  </si>
  <si>
    <t>Šaukoto Švč. Trejybės parapija</t>
  </si>
  <si>
    <t>Presbiterijos tyrimai, tvarkybos (konservavimo, restauravimo) darbai</t>
  </si>
  <si>
    <t>Tytuvėnų Švč. Mergelės Marijos bažnyčios ir bernardinų vienuolyno ansamblio tarnų namas,  Kelmės rajono sav., Tytuvėnų sen., Tytuvėnų m., Maironio g. 2A</t>
  </si>
  <si>
    <t>31629
Registrinis</t>
  </si>
  <si>
    <t>Tytuvėnų Švč. M. Marijos Angelų Karalienės parapija</t>
  </si>
  <si>
    <t>Fasadų, stogo su pastoge taikomieji tyrimai, tvarkybos darbų projekto parengimas ir darbai</t>
  </si>
  <si>
    <t>Joniškio Švč. Mergelės Marijos Ėmimo į dangų bažnyčia, Joniškio rajono sav., Joniškio sen., Joniškio m., Miesto a. 10</t>
  </si>
  <si>
    <t>2482
 Valstybės
saugomas</t>
  </si>
  <si>
    <t>Joniškio Švč. M. Marijos Ėmimo į dangų parapija</t>
  </si>
  <si>
    <t>Iš viso 4 skyrius (Šiaulių vyskupija)</t>
  </si>
  <si>
    <t>5. VILKAVIŠKIO VYSKUPIJA</t>
  </si>
  <si>
    <t>Prienų Kristaus Apsireiškimo bažnyčios statinių komplekso Kristaus Apsireiškimo bažnyčia, Prienų rajono sav., Prienų sen., Prienų m., Kęstučio g. 9</t>
  </si>
  <si>
    <t>989
Registrinis</t>
  </si>
  <si>
    <t>Prienų Kristaus Apsireiškimo parapija</t>
  </si>
  <si>
    <t>Vidaus patalpų tvarkybos (remonto, restauravimo, avarijos grėsmės pašalinimo) darbai</t>
  </si>
  <si>
    <t xml:space="preserve">Simno Švč. Mergelės Marijos Ėmimo į dangų bažnyčia, Alytaus rajono sav., Simno sen., Simno m., Kreivoji g. 2 </t>
  </si>
  <si>
    <t>852
Paminklas</t>
  </si>
  <si>
    <t>Simno Švč. Mergelės Marijos Ėmimo į dangų parapija</t>
  </si>
  <si>
    <r>
      <t xml:space="preserve">Fasado tyrimai, tvarkybos darbų projekto parengimas ir </t>
    </r>
    <r>
      <rPr>
        <strike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tvarkybos (remonto) darbai</t>
    </r>
  </si>
  <si>
    <t>Žemosios Panemunės Šv. Vincento Pauliečio bažnyčia, Bažnyčios g. 3, Žemosios Panemunės mstl., Kriūkų sen., Šakių r. sav.</t>
  </si>
  <si>
    <t>21732
Valstybės saugomas</t>
  </si>
  <si>
    <t>Žemosios Panemunės Šv. Vincento Pauliečio parapija</t>
  </si>
  <si>
    <t>Bažnyčios fasadų, stogo su pastoge taikomieji tyrimai, tvarkybos (remonto, restauravimo) darbų projekto parengimas ir darbai</t>
  </si>
  <si>
    <t>Iš viso 5 skyrius (Vilkaviškio vyskupija)</t>
  </si>
  <si>
    <t>6. PANEVĖŽIO VYSKUPIJA</t>
  </si>
  <si>
    <t>Pumpėnų senosios regulos karmelitų vienuolyno komplekso Švč. Mergelės Marijos Škaplierinės bažnyčia, Pasvalio rajono sav., Pumpėnų sen., Pumpėnų mstl., Istros g. 1</t>
  </si>
  <si>
    <t>23648
Valstybės saugomas</t>
  </si>
  <si>
    <t>Pumpėnų Švč. Mergelės Marijos Škaplierinės parapija</t>
  </si>
  <si>
    <t>Bažnyčios langų su vitražais konservavimo, restauravimo darbai ir apsaugos techninių priemonių įrengimas</t>
  </si>
  <si>
    <t>Salako Švč. Mergelės Marijos Sopulingosios bažnyčios statinių kompleksas, Zarasų rajono sav., Salako sen., Salako mstl., Bažnyčios g. 28</t>
  </si>
  <si>
    <t>15997
Registrinis</t>
  </si>
  <si>
    <t>Salako Švč. M. Marijos Sopulingosios parapija</t>
  </si>
  <si>
    <t>Bažnyčios taikomieji tyrimai bei tvarkybos darbai</t>
  </si>
  <si>
    <t>Smilgių Šv. Jurgio bažnyčios statinių komplekso Šv. Jurgio bažnyčia, Panevėžio rajono sav., Smilgių sen., Smilgių mstl., Panevėžio g. 18A</t>
  </si>
  <si>
    <t>992 
Registrinis</t>
  </si>
  <si>
    <t>Smilgių Šv. Jurgio parapija</t>
  </si>
  <si>
    <t>Presbiterijos trijų medinių altorių komplekso restauravimo programų parengimas ir darbai</t>
  </si>
  <si>
    <t>Andrioniškio Šv. apaštalų Petro ir Povilo bažnyčios statinių komplekso tvora su vartais, Bažnyčios g. 2, Andrioniškio mstl., Anykščių r. sav.</t>
  </si>
  <si>
    <t>46608
Registrinis</t>
  </si>
  <si>
    <t>Andrioniškio Šv. apašt. Petro ir Povilo parapija</t>
  </si>
  <si>
    <t>Taikomieji moksliniai tyrimai, tvarkybos darbų projekto parengimas ir darbai</t>
  </si>
  <si>
    <t>Traupio Šv. Onos bažnyčios statinių komplekso Šv. Onos bažnyčia, Anykščių rajono sav., Traupio sen., Traupio mstl., Nevėžio g. 9A</t>
  </si>
  <si>
    <t>17234
Registrinis</t>
  </si>
  <si>
    <t>Traupio Šv. Onos parapija</t>
  </si>
  <si>
    <t>Stogo ir fasadų taikomieji tyrimai, tvarkybos darbų projekto parengimas ir darbai</t>
  </si>
  <si>
    <t>Onuškio Šv. arkangelo Mykolo bažnyčios statinių komplekso Onuškio Šv. Arkangelo Mykolo bažnyčia, Rokiškio rajono sav., Juodupės sen., Onuškio k., Antano Deksnio g. 4</t>
  </si>
  <si>
    <t>23610
Valstybės saugomas</t>
  </si>
  <si>
    <t>Onuškio Šv. Mykolo arkangelo parapija</t>
  </si>
  <si>
    <t>Šv. Jurgio altoriaus su dviem paveikslais ir dviem skulptūrom ir Šv. Mergelės Marijos altoriaus su dviem paveikslais ir dviem skulptūrom konservavimo, restauravimo darbai</t>
  </si>
  <si>
    <t>Iš viso 6 skyrius (Panevėžio vyskupija)</t>
  </si>
  <si>
    <t>7. VILNIAUS ARKIVYSKUPIJA</t>
  </si>
  <si>
    <t>Kaltanėnų Švč. M. Marijos Angeliškosios bažnyčios statinių komplekso šventoriaus tvora su vartais, Švenčionių rajono sav., Kaltanėnų sen., Kaltanėnų mstl., Švenčionėlių g.</t>
  </si>
  <si>
    <t>30805
Valstybės saugomas</t>
  </si>
  <si>
    <t>Kaltanėnų Švč. M. Marijos Angeliškosios parapija</t>
  </si>
  <si>
    <t>Rykantų Švč. Trejybės bažnyčios statinių komplekso Švč. Trejybės bažnyčia, Trakų rajono sav., Lentvario sen., Rykantų k., Bažnyčios g. 8</t>
  </si>
  <si>
    <t>1023
Registrinis</t>
  </si>
  <si>
    <t>Rykantų Švč. Trejybės parapija</t>
  </si>
  <si>
    <t>Bažnyčios stogo (pastogės) ir fasadų tvarkybos  darbai</t>
  </si>
  <si>
    <t>Šumsko Šv. arkangelo Mykolo bažnyčios ir dominikonų vienuolyno statinių komplekso Šv. arkangelo Mykolo bažnyčia, Vilniaus rajono sav., Kalvelių sen., Šumsko mstl., Vilniaus g. 8</t>
  </si>
  <si>
    <t>32196
Registrinis</t>
  </si>
  <si>
    <t>Šumsko Šv. arkangelo Mykolo parapija</t>
  </si>
  <si>
    <t>32.</t>
  </si>
  <si>
    <t>Vilniaus Kalvarijų komplekso Šv. Kryžiaus Atradimo bažnyčia, vad. Kalvarijų, Vilniaus miesto sav., Vilniaus m., Kalvarijų g. 327</t>
  </si>
  <si>
    <t>1038
Valstybės saugoma</t>
  </si>
  <si>
    <t>Vilniaus Šv. Kryžiaus Atradimo (Kalvarijų) parapija</t>
  </si>
  <si>
    <t>Interjero – sienų tapybos restauravimo, konservavimo darbai</t>
  </si>
  <si>
    <t>Dievo Apvaizdos bažnyčia, Vilniaus miesto sav., Vilniaus m., Gerosios Vilties g. 17</t>
  </si>
  <si>
    <t>22800
Valstybės saugomas</t>
  </si>
  <si>
    <t>Vilniaus arkivyskupijos ekonomo tarnyba</t>
  </si>
  <si>
    <t>Taikomieji tyrimai, tvarkybos (remonto, restauravimo ir avarijos grėsmės pašalinimo (apsaugos techninių priemonių įrengimo) darbų projekto parengimas ir darbai</t>
  </si>
  <si>
    <t>Iš viso 7 skyrius (Vilniaus arkivyskupija)</t>
  </si>
  <si>
    <t>Iš viso 1-7 skyrius</t>
  </si>
  <si>
    <t>8. TĘSTINIAI TVARKYBOS DARBAI ŠV. JONO PAULIAUS II PILIGRIMŲ KELIO KULTŪROS PAVELDO OBJEKTŲ SĄRAŠO OBJEKTUOSE , KURIE NUO 2023 M. PERKELTI Į ŠV. SOSTO PROGRAMOS DALĮ</t>
  </si>
  <si>
    <t>Arkikatedros bazilikos, Žemutinės ir Aukštutinės pilių pastatų, jų liekanų ir kitų statinių komplekso Šv. Stanislovo ir Šv. Vladislovo arkikatedra bazilika, Vilniaus miesto sav., Vilniaus m., Katedros a. 2</t>
  </si>
  <si>
    <t>283
Paminklas</t>
  </si>
  <si>
    <t>Valavičių koplyčios taikomieji tyrimai, tvarkybos darbų projekto su konservavimo ir restauravimo programa, parengimas ir darbai</t>
  </si>
  <si>
    <t>Šv. apaštalo evangelisto Mato parapinės bažnyčios komplekso Šv. apaštalo evangelisto Mato bažnyčia, Rokiškio rajono sav., Rokiškio miesto sen., Rokiškio m., Nepriklausomybės a. 1</t>
  </si>
  <si>
    <t>22373
Paminklas</t>
  </si>
  <si>
    <t>Rokiškio šv. apaštalo Mato evangelisto parapija</t>
  </si>
  <si>
    <t>Vidaus patalpų tvarkybos (konservavimo, restauravimo, remonto ir apsaugos techninių priemonių įrengimo) darbai</t>
  </si>
  <si>
    <t xml:space="preserve">Iš viso 8 skyrius </t>
  </si>
  <si>
    <t>9. AVARIJOS GRĖSMĖS PAŠALINIMO DARBAI - APSAUGOS TECHNINIŲ PRIEMONIŲ (GAISRINĖS SAUGOS) ĮRENGIMAS MEDINĖSE BAŽNYČIOSE</t>
  </si>
  <si>
    <t>Apsaugos techninių priemonių įrengimo tvarkybos darbai</t>
  </si>
  <si>
    <t>Veiviržėnų Šv. Apaštalo Evangelisto Mato bažnyčios statinių komplekso Šv. Apaštalo Evangelisto Mato bažnyčia,  Klaipėdos rajono sav., Veiviržėnų sen., Veiviržėnų mstl., Laisvės g. 28</t>
  </si>
  <si>
    <t>1422 
Valstybės saugomas</t>
  </si>
  <si>
    <t>Veiviržėnų Šv. apaštalo evangelisto Mato parapija</t>
  </si>
  <si>
    <t>Vaiguvos Šv. Jono Krikštytojo bažnyčios statinių komplekso Šv. Jono Krikštytojo bažnyčia , Kelmės rajono sav., Vaiguvos sen., Vaiguvos k., Alyvų g. 39</t>
  </si>
  <si>
    <t>3038 
Valstybės saugomas</t>
  </si>
  <si>
    <t>Vaiguvos Šv. Jono Krikštytojo parapija</t>
  </si>
  <si>
    <t>Rozalimo Švč. Mergelės Marijos Vardo bažnyčios statinių komplekso Švč. Mergelės Marijos Vardo bažnyčia, Pakruojo rajono sav., Rozalimo sen., Rozalimo mstl.</t>
  </si>
  <si>
    <t>22186 
Valstybės saugomas</t>
  </si>
  <si>
    <t>Rozalimo Švč. M. Marijos Vardo Parapija</t>
  </si>
  <si>
    <t>Adakavo Šv. Jono Krikštytojo bažnyčia, Tauragės rajono sav., Skaudvilės sen., Adakavo k., Bažnyčios g. 3</t>
  </si>
  <si>
    <t>28311 
Valstybės saugomas</t>
  </si>
  <si>
    <t xml:space="preserve">Adakavo Šv. Jono Krikštytojo parapija </t>
  </si>
  <si>
    <t>Pagramančio Švč. Mergelės Marijos Nekaltojo Prasidėjimo bažnyčios statinių komplekso Švč. Mergelės Marijos Nekaltojo Prasidėjimo bažnyčia, Tauragės rajono sav., Mažonų sen., Pagramančio mstl., Juozo Mažeikos g. 12</t>
  </si>
  <si>
    <t>28195 
Valstybės saugomas</t>
  </si>
  <si>
    <t>Pagramančio Švč. Mergelės Marijos Nekaltojo Prasidėjimo parapija</t>
  </si>
  <si>
    <t>Beržoro Šv. Stanislovo bažnyčios pastatų komplekso Šv. Stanislovo bažnyčia, Plungės rajono sav., Platelių sen., Beržoro k.</t>
  </si>
  <si>
    <t>26954 
Valstybės saugomas</t>
  </si>
  <si>
    <t>Platelių Šv. apaštalų Petro ir Pauliaus parapija</t>
  </si>
  <si>
    <t>Šiaudinės Švč. Mergelės Marijos bažnyčia, Akmenės rajono sav., Papilės sen., Šiaudinės k., Bažnyčios g. 4</t>
  </si>
  <si>
    <t>22376 
Paminklas</t>
  </si>
  <si>
    <t>Papilės Šv. Juozapo parapija</t>
  </si>
  <si>
    <t>Verpenos Šv. Onos bažnyčia,  Kelmės rajono sav., Kelmės apylinkių sen., Verpenos k.</t>
  </si>
  <si>
    <t>2822 
Valstybės saugomas</t>
  </si>
  <si>
    <t>Kelmės Švč. Mergelės Marijos Ėmimo į dangų parapija</t>
  </si>
  <si>
    <t>Iš viso 9 skyrius</t>
  </si>
  <si>
    <t>Iš viso 1-9 skyriai</t>
  </si>
  <si>
    <t>10. TVARKYBOS DARBAI VILNIAUS BAZILIJONŲ VIENUOLYNO STATINIŲ ANSAMBLIO OBJEKTUOSE</t>
  </si>
  <si>
    <t>Vilniaus bazilijonų vienuolyno statinių ansamblio Švč. Trejybės bažnyčia, Vilniaus miesto sav., Vilniaus m., Aušros Vartų g. 7B</t>
  </si>
  <si>
    <t>27316
Valstybės saugomas</t>
  </si>
  <si>
    <t>Šv. Juozapato bazilijonų Vilniaus vienuolynas</t>
  </si>
  <si>
    <t>Salės interjero (pietinės sienos) tyrimai ir tvarkybos (remonto, restauravimo, konservavimo) darbai</t>
  </si>
  <si>
    <t>Vilniaus bazilijonų vienuolyno statinių ansamblio varpinė, Vilniaus miesto sav., Vilniaus m., Aušros Vartų g. 7B</t>
  </si>
  <si>
    <t>27317
Valstybės saugomas</t>
  </si>
  <si>
    <t>Tyrimai ir tvarkybos (remonto, konservavimo, restauravimo ir avarijos   grėsmės pašalinimo – apsaugos techninių priemonių įrengimo) darbų projekto A laidos parengimas ir darbai</t>
  </si>
  <si>
    <t>Bažnyčios salės grindų tvarkybos (remonto, restauravimo, konservavimo) darbai, kriptos po prienavio grindimis avarijos grėsmės pašalinimo darbai, bažnyčios salės grindų tyrimai, tvarkybos darbų projekto "A" laidos parengimas ir darbai</t>
  </si>
  <si>
    <t>Vilniaus bazilijonų vienuolyno statinių ansamblio Švč. Trejybės bažnyčia, Aušros Vartų g. 7B, Vilniaus m.</t>
  </si>
  <si>
    <t>Šv. Juozapato Bazilijonų ordino Vilniaus vienuolynas</t>
  </si>
  <si>
    <t>Interjero salės (išskyrus pietinę sieną), presbiterijos ir Šv. Luko koplyčios taikomieji tyrimai, tvarkybos darbų projekto parengimas  ir darbai</t>
  </si>
  <si>
    <t>Šv. Juozapato bazilijonų ordino Vilniaus vienuolynas</t>
  </si>
  <si>
    <t>Skuminų koplyčios fasadų langų taikomieji tyrimai ir tvarkybos (remonto, restauravimo) darbų projekto parengimas ir darbai</t>
  </si>
  <si>
    <t>Iš viso 10 skyrius</t>
  </si>
  <si>
    <t>Iš viso III dalis</t>
  </si>
  <si>
    <t>IV. PROGRAMOS LĖŠOS</t>
  </si>
  <si>
    <t>I dalis</t>
  </si>
  <si>
    <t>II dalis</t>
  </si>
  <si>
    <t>I ir II dalių rezervas</t>
  </si>
  <si>
    <t>Iš viso I, II dalys su rezervu</t>
  </si>
  <si>
    <t>III dalis</t>
  </si>
  <si>
    <t>III dalies rezervas</t>
  </si>
  <si>
    <t>Iš viso III dalis su rezervu</t>
  </si>
  <si>
    <t>IŠ VISO PROGRAMA</t>
  </si>
  <si>
    <t>PASTABA. Nauji objektai ir darbai įrašyti paryškinti šriftu.</t>
  </si>
  <si>
    <t>Rūmų komplekso, vad. Chodkevičių, rūmai, Didžioji g. 4, Vilniaus m.</t>
  </si>
  <si>
    <t>Taikomieji tyrimai, tvarkybos (remonto, avarijos grėsmės pašalinimo - apsaugos techninių priemonių įrengimo) darbų projekto parengimas</t>
  </si>
  <si>
    <t>TAAD Foundation, VšĮ
(buvęs VšĮ ,,Lewben Art Foundation“)</t>
  </si>
  <si>
    <t>PATVIRTINTA 
Lietuvos Respublikos kultūros ministro
2026 m. rugpjūčio 12 d. įsakymu Nr. ĮV-609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</si>
</sst>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8"/>
      <name val="Calibri"/>
      <family val="2"/>
      <charset val="186"/>
      <scheme val="minor"/>
    </font>
    <font>
      <strike/>
      <sz val="12"/>
      <color theme="1"/>
      <name val="Times New Roman"/>
      <family val="1"/>
    </font>
    <font>
      <b/>
      <strike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7" fillId="0" borderId="0"/>
  </cellStyleXfs>
  <cellXfs count="248">
    <xf numFmtId="0" fontId="0" fillId="0" borderId="0" xfId="0"/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/>
    </xf>
    <xf numFmtId="4" fontId="5" fillId="0" borderId="12" xfId="0" applyNumberFormat="1" applyFont="1" applyBorder="1" applyAlignment="1" applyProtection="1">
      <alignment horizontal="center" vertical="center"/>
      <protection locked="0"/>
    </xf>
    <xf numFmtId="4" fontId="6" fillId="0" borderId="12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36" xfId="0" applyNumberFormat="1" applyFont="1" applyBorder="1" applyAlignment="1">
      <alignment horizontal="center" vertical="center"/>
    </xf>
    <xf numFmtId="4" fontId="6" fillId="0" borderId="30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4" fontId="6" fillId="0" borderId="16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vertical="center" wrapText="1"/>
    </xf>
    <xf numFmtId="49" fontId="6" fillId="0" borderId="1" xfId="6" applyNumberFormat="1" applyFont="1" applyBorder="1" applyAlignment="1">
      <alignment horizontal="left" vertical="center" wrapText="1"/>
    </xf>
    <xf numFmtId="4" fontId="5" fillId="0" borderId="1" xfId="6" applyNumberFormat="1" applyFont="1" applyBorder="1" applyAlignment="1">
      <alignment horizontal="center" vertical="center" wrapText="1"/>
    </xf>
    <xf numFmtId="4" fontId="6" fillId="0" borderId="1" xfId="6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/>
    </xf>
    <xf numFmtId="4" fontId="6" fillId="0" borderId="34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9" fontId="6" fillId="0" borderId="24" xfId="6" applyNumberFormat="1" applyFont="1" applyBorder="1" applyAlignment="1">
      <alignment horizontal="left" vertical="center" wrapText="1"/>
    </xf>
    <xf numFmtId="49" fontId="6" fillId="0" borderId="3" xfId="6" applyNumberFormat="1" applyFont="1" applyBorder="1" applyAlignment="1">
      <alignment horizontal="left" vertical="center" wrapText="1"/>
    </xf>
    <xf numFmtId="4" fontId="6" fillId="0" borderId="18" xfId="0" applyNumberFormat="1" applyFont="1" applyBorder="1" applyAlignment="1">
      <alignment horizontal="center" vertical="center"/>
    </xf>
    <xf numFmtId="4" fontId="5" fillId="0" borderId="27" xfId="6" applyNumberFormat="1" applyFont="1" applyBorder="1" applyAlignment="1">
      <alignment horizontal="center" vertical="center" wrapText="1"/>
    </xf>
    <xf numFmtId="4" fontId="6" fillId="0" borderId="3" xfId="6" applyNumberFormat="1" applyFont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center" vertical="center" wrapText="1"/>
    </xf>
    <xf numFmtId="4" fontId="5" fillId="0" borderId="4" xfId="6" applyNumberFormat="1" applyFont="1" applyBorder="1" applyAlignment="1">
      <alignment horizontal="center" vertical="center" wrapText="1"/>
    </xf>
    <xf numFmtId="4" fontId="6" fillId="0" borderId="4" xfId="6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24" xfId="0" applyNumberFormat="1" applyFont="1" applyBorder="1" applyAlignment="1">
      <alignment horizontal="left" vertical="center" wrapText="1"/>
    </xf>
    <xf numFmtId="4" fontId="5" fillId="0" borderId="27" xfId="0" applyNumberFormat="1" applyFont="1" applyBorder="1" applyAlignment="1" applyProtection="1">
      <alignment horizontal="center" vertical="center"/>
      <protection locked="0"/>
    </xf>
    <xf numFmtId="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4" fontId="5" fillId="0" borderId="28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vertical="center" wrapText="1"/>
    </xf>
    <xf numFmtId="49" fontId="6" fillId="0" borderId="3" xfId="6" applyNumberFormat="1" applyFont="1" applyBorder="1" applyAlignment="1">
      <alignment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49" fontId="6" fillId="0" borderId="28" xfId="6" applyNumberFormat="1" applyFont="1" applyBorder="1" applyAlignment="1">
      <alignment horizontal="left" vertical="center" wrapText="1"/>
    </xf>
    <xf numFmtId="49" fontId="6" fillId="0" borderId="1" xfId="6" applyNumberFormat="1" applyFont="1" applyBorder="1" applyAlignment="1">
      <alignment vertical="center" wrapText="1"/>
    </xf>
    <xf numFmtId="49" fontId="6" fillId="0" borderId="9" xfId="6" applyNumberFormat="1" applyFont="1" applyBorder="1" applyAlignment="1">
      <alignment vertical="center" wrapText="1"/>
    </xf>
    <xf numFmtId="49" fontId="6" fillId="0" borderId="9" xfId="6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6" applyNumberFormat="1" applyFont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6" xfId="6" applyNumberFormat="1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/>
    </xf>
    <xf numFmtId="4" fontId="5" fillId="0" borderId="19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5" xfId="4" applyFont="1" applyBorder="1" applyAlignment="1">
      <alignment horizontal="center" vertical="center" wrapText="1"/>
    </xf>
    <xf numFmtId="49" fontId="6" fillId="0" borderId="5" xfId="4" applyNumberFormat="1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 applyProtection="1">
      <alignment horizontal="center" vertical="center"/>
      <protection locked="0"/>
    </xf>
    <xf numFmtId="2" fontId="6" fillId="0" borderId="12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3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 applyProtection="1">
      <alignment horizontal="center" vertical="center"/>
      <protection locked="0"/>
    </xf>
    <xf numFmtId="164" fontId="6" fillId="0" borderId="17" xfId="0" applyNumberFormat="1" applyFont="1" applyBorder="1" applyAlignment="1">
      <alignment horizontal="center" vertical="center"/>
    </xf>
    <xf numFmtId="49" fontId="6" fillId="0" borderId="23" xfId="6" applyNumberFormat="1" applyFont="1" applyBorder="1" applyAlignment="1">
      <alignment horizontal="left" vertical="center" wrapText="1"/>
    </xf>
    <xf numFmtId="49" fontId="6" fillId="0" borderId="25" xfId="6" applyNumberFormat="1" applyFont="1" applyBorder="1" applyAlignment="1">
      <alignment horizontal="left" vertical="center" wrapText="1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4" fontId="6" fillId="0" borderId="2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6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center" vertical="center" wrapText="1"/>
    </xf>
    <xf numFmtId="4" fontId="6" fillId="0" borderId="19" xfId="0" applyNumberFormat="1" applyFont="1" applyBorder="1" applyAlignment="1">
      <alignment horizontal="center"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2" fontId="6" fillId="0" borderId="14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2" fontId="6" fillId="0" borderId="31" xfId="0" applyNumberFormat="1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6" fillId="0" borderId="40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4" fontId="5" fillId="0" borderId="22" xfId="0" applyNumberFormat="1" applyFont="1" applyBorder="1" applyAlignment="1">
      <alignment horizontal="center" vertical="center" wrapText="1"/>
    </xf>
    <xf numFmtId="4" fontId="6" fillId="0" borderId="34" xfId="0" applyNumberFormat="1" applyFont="1" applyBorder="1" applyAlignment="1">
      <alignment horizontal="center" vertical="center" wrapText="1"/>
    </xf>
    <xf numFmtId="4" fontId="9" fillId="0" borderId="12" xfId="0" applyNumberFormat="1" applyFont="1" applyBorder="1" applyAlignment="1">
      <alignment horizontal="center" vertical="center" wrapText="1"/>
    </xf>
    <xf numFmtId="4" fontId="9" fillId="0" borderId="14" xfId="0" applyNumberFormat="1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horizontal="center" vertical="center"/>
    </xf>
    <xf numFmtId="4" fontId="6" fillId="0" borderId="37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6" fillId="0" borderId="31" xfId="0" applyNumberFormat="1" applyFont="1" applyBorder="1" applyAlignment="1">
      <alignment horizontal="center" vertical="center"/>
    </xf>
    <xf numFmtId="4" fontId="6" fillId="0" borderId="2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49" fontId="5" fillId="0" borderId="9" xfId="0" applyNumberFormat="1" applyFont="1" applyBorder="1" applyAlignment="1">
      <alignment horizontal="right" vertical="center" wrapText="1"/>
    </xf>
    <xf numFmtId="49" fontId="5" fillId="0" borderId="33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5" fillId="0" borderId="3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9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</cellXfs>
  <cellStyles count="7">
    <cellStyle name="Įprastas" xfId="0" builtinId="0"/>
    <cellStyle name="Įprastas 2" xfId="1" xr:uid="{00000000-0005-0000-0000-000000000000}"/>
    <cellStyle name="Įprastas 2 2" xfId="3" xr:uid="{B4911C5E-77B5-4838-8FD5-43FFFBCE2DC5}"/>
    <cellStyle name="Įprastas 2 3" xfId="5" xr:uid="{28ADF3FB-0FBB-4546-898A-D4C6E00284BE}"/>
    <cellStyle name="Įprastas 3" xfId="2" xr:uid="{421569E0-D0A6-4C95-9809-895F57E13BEA}"/>
    <cellStyle name="Įprastas 4" xfId="4" xr:uid="{6D98B3B9-CED4-4B9C-AC1E-02962600F890}"/>
    <cellStyle name="Normal 2" xfId="6" xr:uid="{629787F6-2A3B-45EC-B458-D1548E187911}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1BF9-B572-4D92-AF22-EA7C054B5380}">
  <sheetPr>
    <pageSetUpPr autoPageBreaks="0" fitToPage="1"/>
  </sheetPr>
  <dimension ref="A1:W216"/>
  <sheetViews>
    <sheetView tabSelected="1" zoomScale="70" zoomScaleNormal="70" workbookViewId="0">
      <pane xSplit="3" ySplit="4" topLeftCell="D5" activePane="bottomRight" state="frozen"/>
      <selection pane="topRight"/>
      <selection pane="bottomLeft"/>
      <selection pane="bottomRight" activeCell="S3" sqref="S3:V3"/>
    </sheetView>
  </sheetViews>
  <sheetFormatPr defaultColWidth="9.42578125" defaultRowHeight="15.75" x14ac:dyDescent="0.25"/>
  <cols>
    <col min="1" max="1" width="6.5703125" style="1" customWidth="1"/>
    <col min="2" max="2" width="9.42578125" style="26" customWidth="1"/>
    <col min="3" max="3" width="44.28515625" style="6" customWidth="1"/>
    <col min="4" max="4" width="15.5703125" style="1" customWidth="1"/>
    <col min="5" max="5" width="17.42578125" style="6" customWidth="1"/>
    <col min="6" max="6" width="30.7109375" style="6" customWidth="1"/>
    <col min="7" max="7" width="11.42578125" style="1" customWidth="1"/>
    <col min="8" max="8" width="13.42578125" style="1" customWidth="1"/>
    <col min="9" max="9" width="14" style="1" customWidth="1"/>
    <col min="10" max="10" width="13.42578125" style="1" customWidth="1"/>
    <col min="11" max="11" width="11.5703125" style="1" customWidth="1"/>
    <col min="12" max="12" width="13.42578125" style="7" customWidth="1"/>
    <col min="13" max="13" width="11.5703125" style="1" customWidth="1"/>
    <col min="14" max="14" width="13.42578125" style="1" customWidth="1"/>
    <col min="15" max="15" width="11.5703125" style="1" customWidth="1"/>
    <col min="16" max="16" width="13.42578125" style="7" customWidth="1"/>
    <col min="17" max="17" width="12.42578125" style="1" customWidth="1"/>
    <col min="18" max="18" width="13.42578125" style="1" customWidth="1"/>
    <col min="19" max="19" width="11.5703125" style="1" customWidth="1"/>
    <col min="20" max="20" width="12.5703125" style="7" customWidth="1"/>
    <col min="21" max="21" width="12.42578125" style="1" customWidth="1"/>
    <col min="22" max="22" width="19.85546875" style="1" customWidth="1"/>
    <col min="23" max="23" width="9.42578125" style="6"/>
    <col min="24" max="24" width="68.7109375" style="6" customWidth="1"/>
    <col min="25" max="16384" width="9.42578125" style="6"/>
  </cols>
  <sheetData>
    <row r="1" spans="1:22" ht="59.25" customHeight="1" x14ac:dyDescent="0.25">
      <c r="B1" s="2"/>
      <c r="C1" s="3"/>
      <c r="D1" s="3"/>
      <c r="E1" s="3"/>
      <c r="F1" s="3"/>
      <c r="G1" s="3"/>
      <c r="H1" s="3"/>
      <c r="I1" s="3"/>
      <c r="J1" s="4"/>
      <c r="K1" s="4"/>
      <c r="L1" s="5"/>
      <c r="M1" s="4"/>
      <c r="N1" s="4"/>
      <c r="O1" s="4"/>
      <c r="P1" s="5"/>
      <c r="Q1" s="4"/>
      <c r="R1" s="4"/>
      <c r="S1" s="4"/>
      <c r="T1" s="239" t="s">
        <v>608</v>
      </c>
      <c r="U1" s="239"/>
      <c r="V1" s="239"/>
    </row>
    <row r="2" spans="1:22" x14ac:dyDescent="0.25">
      <c r="B2" s="240" t="s">
        <v>0</v>
      </c>
      <c r="C2" s="240"/>
      <c r="D2" s="240"/>
      <c r="E2" s="240"/>
      <c r="F2" s="240"/>
      <c r="G2" s="240"/>
      <c r="H2" s="240"/>
      <c r="I2" s="240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1:22" ht="71.25" customHeight="1" x14ac:dyDescent="0.25">
      <c r="A3" s="198" t="s">
        <v>1</v>
      </c>
      <c r="B3" s="241" t="s">
        <v>2</v>
      </c>
      <c r="C3" s="198" t="s">
        <v>3</v>
      </c>
      <c r="D3" s="198" t="s">
        <v>4</v>
      </c>
      <c r="E3" s="198" t="s">
        <v>5</v>
      </c>
      <c r="F3" s="198" t="s">
        <v>6</v>
      </c>
      <c r="G3" s="198" t="s">
        <v>7</v>
      </c>
      <c r="H3" s="198"/>
      <c r="I3" s="242" t="s">
        <v>8</v>
      </c>
      <c r="J3" s="243" t="s">
        <v>9</v>
      </c>
      <c r="K3" s="244" t="s">
        <v>10</v>
      </c>
      <c r="L3" s="197"/>
      <c r="M3" s="197"/>
      <c r="N3" s="203"/>
      <c r="O3" s="244" t="s">
        <v>11</v>
      </c>
      <c r="P3" s="197"/>
      <c r="Q3" s="197"/>
      <c r="R3" s="203"/>
      <c r="S3" s="244" t="s">
        <v>12</v>
      </c>
      <c r="T3" s="197"/>
      <c r="U3" s="197"/>
      <c r="V3" s="203"/>
    </row>
    <row r="4" spans="1:22" ht="63" x14ac:dyDescent="0.25">
      <c r="A4" s="198"/>
      <c r="B4" s="241"/>
      <c r="C4" s="198"/>
      <c r="D4" s="198"/>
      <c r="E4" s="198"/>
      <c r="F4" s="198"/>
      <c r="G4" s="8" t="s">
        <v>13</v>
      </c>
      <c r="H4" s="8" t="s">
        <v>14</v>
      </c>
      <c r="I4" s="242"/>
      <c r="J4" s="216"/>
      <c r="K4" s="10" t="s">
        <v>15</v>
      </c>
      <c r="L4" s="11" t="s">
        <v>16</v>
      </c>
      <c r="M4" s="8" t="s">
        <v>17</v>
      </c>
      <c r="N4" s="12" t="s">
        <v>18</v>
      </c>
      <c r="O4" s="10" t="s">
        <v>15</v>
      </c>
      <c r="P4" s="11" t="s">
        <v>13</v>
      </c>
      <c r="Q4" s="8" t="s">
        <v>17</v>
      </c>
      <c r="R4" s="12" t="s">
        <v>19</v>
      </c>
      <c r="S4" s="10" t="s">
        <v>15</v>
      </c>
      <c r="T4" s="11" t="s">
        <v>13</v>
      </c>
      <c r="U4" s="8" t="s">
        <v>17</v>
      </c>
      <c r="V4" s="12" t="s">
        <v>18</v>
      </c>
    </row>
    <row r="5" spans="1:22" x14ac:dyDescent="0.25">
      <c r="A5" s="13">
        <v>1</v>
      </c>
      <c r="B5" s="9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35">
        <v>9</v>
      </c>
      <c r="J5" s="14">
        <v>10</v>
      </c>
      <c r="K5" s="15">
        <v>11</v>
      </c>
      <c r="L5" s="16">
        <v>12</v>
      </c>
      <c r="M5" s="17">
        <v>13</v>
      </c>
      <c r="N5" s="18">
        <v>14</v>
      </c>
      <c r="O5" s="15">
        <v>15</v>
      </c>
      <c r="P5" s="16">
        <v>16</v>
      </c>
      <c r="Q5" s="17">
        <v>17</v>
      </c>
      <c r="R5" s="18">
        <v>18</v>
      </c>
      <c r="S5" s="15">
        <v>19</v>
      </c>
      <c r="T5" s="16">
        <v>20</v>
      </c>
      <c r="U5" s="17">
        <v>21</v>
      </c>
      <c r="V5" s="18">
        <v>22</v>
      </c>
    </row>
    <row r="6" spans="1:22" ht="15.6" customHeight="1" x14ac:dyDescent="0.25">
      <c r="A6" s="13">
        <v>1</v>
      </c>
      <c r="B6" s="245" t="s">
        <v>20</v>
      </c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7"/>
    </row>
    <row r="7" spans="1:22" x14ac:dyDescent="0.25">
      <c r="A7" s="13">
        <v>2</v>
      </c>
      <c r="B7" s="236" t="s">
        <v>21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8"/>
    </row>
    <row r="8" spans="1:22" ht="111.75" customHeight="1" x14ac:dyDescent="0.25">
      <c r="A8" s="8">
        <v>3</v>
      </c>
      <c r="B8" s="37" t="s">
        <v>22</v>
      </c>
      <c r="C8" s="38" t="s">
        <v>23</v>
      </c>
      <c r="D8" s="8" t="s">
        <v>24</v>
      </c>
      <c r="E8" s="38" t="s">
        <v>25</v>
      </c>
      <c r="F8" s="38" t="s">
        <v>26</v>
      </c>
      <c r="G8" s="39">
        <v>322.57</v>
      </c>
      <c r="H8" s="40">
        <v>138.25</v>
      </c>
      <c r="I8" s="40">
        <f t="shared" ref="I8:I62" si="0">G8+L8+P8+T8</f>
        <v>361.03999999999996</v>
      </c>
      <c r="J8" s="41">
        <f t="shared" ref="J8:J63" si="1">SUM(K8,O8,S8)</f>
        <v>54.959999999999994</v>
      </c>
      <c r="K8" s="42">
        <f t="shared" ref="K8:K14" si="2">SUM(L8,M8,N8)</f>
        <v>54.959999999999994</v>
      </c>
      <c r="L8" s="43">
        <v>38.47</v>
      </c>
      <c r="M8" s="44">
        <v>16.489999999999998</v>
      </c>
      <c r="N8" s="45"/>
      <c r="O8" s="46"/>
      <c r="P8" s="43"/>
      <c r="Q8" s="44"/>
      <c r="R8" s="45"/>
      <c r="S8" s="47"/>
      <c r="T8" s="43"/>
      <c r="U8" s="44"/>
      <c r="V8" s="45"/>
    </row>
    <row r="9" spans="1:22" ht="111.75" customHeight="1" x14ac:dyDescent="0.25">
      <c r="A9" s="19">
        <v>4</v>
      </c>
      <c r="B9" s="37" t="s">
        <v>27</v>
      </c>
      <c r="C9" s="38" t="s">
        <v>28</v>
      </c>
      <c r="D9" s="8" t="s">
        <v>29</v>
      </c>
      <c r="E9" s="38" t="s">
        <v>30</v>
      </c>
      <c r="F9" s="38" t="s">
        <v>31</v>
      </c>
      <c r="G9" s="39">
        <v>399.99</v>
      </c>
      <c r="H9" s="39">
        <v>134.88999999999999</v>
      </c>
      <c r="I9" s="40">
        <f t="shared" si="0"/>
        <v>500</v>
      </c>
      <c r="J9" s="48">
        <f t="shared" si="1"/>
        <v>146.94999999999999</v>
      </c>
      <c r="K9" s="49">
        <f>SUM(L9,M9,N9)</f>
        <v>146.94999999999999</v>
      </c>
      <c r="L9" s="50">
        <v>100.01</v>
      </c>
      <c r="M9" s="39">
        <v>46.94</v>
      </c>
      <c r="N9" s="51"/>
      <c r="O9" s="49"/>
      <c r="P9" s="50"/>
      <c r="Q9" s="39"/>
      <c r="R9" s="51"/>
      <c r="S9" s="49"/>
      <c r="T9" s="50"/>
      <c r="U9" s="39"/>
      <c r="V9" s="51"/>
    </row>
    <row r="10" spans="1:22" ht="111.75" customHeight="1" x14ac:dyDescent="0.25">
      <c r="A10" s="13">
        <v>5</v>
      </c>
      <c r="B10" s="37" t="s">
        <v>32</v>
      </c>
      <c r="C10" s="38" t="s">
        <v>33</v>
      </c>
      <c r="D10" s="8" t="s">
        <v>34</v>
      </c>
      <c r="E10" s="38" t="s">
        <v>35</v>
      </c>
      <c r="F10" s="38" t="s">
        <v>36</v>
      </c>
      <c r="G10" s="39">
        <v>71.47</v>
      </c>
      <c r="H10" s="39">
        <v>51.510000000000005</v>
      </c>
      <c r="I10" s="40">
        <f t="shared" si="0"/>
        <v>193.42000000000002</v>
      </c>
      <c r="J10" s="48">
        <f t="shared" si="1"/>
        <v>199.39</v>
      </c>
      <c r="K10" s="49">
        <f t="shared" si="2"/>
        <v>199.39</v>
      </c>
      <c r="L10" s="50">
        <v>121.95</v>
      </c>
      <c r="M10" s="39">
        <v>77.44</v>
      </c>
      <c r="N10" s="51"/>
      <c r="O10" s="49"/>
      <c r="P10" s="50"/>
      <c r="Q10" s="39"/>
      <c r="R10" s="51"/>
      <c r="S10" s="49"/>
      <c r="T10" s="50"/>
      <c r="U10" s="20"/>
      <c r="V10" s="51"/>
    </row>
    <row r="11" spans="1:22" ht="111.75" customHeight="1" x14ac:dyDescent="0.25">
      <c r="A11" s="8">
        <v>6</v>
      </c>
      <c r="B11" s="37" t="s">
        <v>37</v>
      </c>
      <c r="C11" s="38" t="s">
        <v>38</v>
      </c>
      <c r="D11" s="8" t="s">
        <v>39</v>
      </c>
      <c r="E11" s="38" t="s">
        <v>40</v>
      </c>
      <c r="F11" s="38" t="s">
        <v>41</v>
      </c>
      <c r="G11" s="39">
        <v>115.01</v>
      </c>
      <c r="H11" s="39">
        <v>88.81</v>
      </c>
      <c r="I11" s="40">
        <f t="shared" si="0"/>
        <v>138.13</v>
      </c>
      <c r="J11" s="48">
        <f t="shared" si="1"/>
        <v>23.12</v>
      </c>
      <c r="K11" s="49">
        <f t="shared" si="2"/>
        <v>23.12</v>
      </c>
      <c r="L11" s="50">
        <v>23.12</v>
      </c>
      <c r="M11" s="39"/>
      <c r="N11" s="51"/>
      <c r="O11" s="49"/>
      <c r="P11" s="50"/>
      <c r="Q11" s="39"/>
      <c r="R11" s="51"/>
      <c r="S11" s="49"/>
      <c r="T11" s="50"/>
      <c r="U11" s="39"/>
      <c r="V11" s="51"/>
    </row>
    <row r="12" spans="1:22" ht="111.75" customHeight="1" x14ac:dyDescent="0.25">
      <c r="A12" s="19">
        <v>7</v>
      </c>
      <c r="B12" s="37" t="s">
        <v>42</v>
      </c>
      <c r="C12" s="38" t="s">
        <v>43</v>
      </c>
      <c r="D12" s="8" t="s">
        <v>44</v>
      </c>
      <c r="E12" s="38" t="s">
        <v>45</v>
      </c>
      <c r="F12" s="38" t="s">
        <v>46</v>
      </c>
      <c r="G12" s="39">
        <v>264.3</v>
      </c>
      <c r="H12" s="39">
        <v>0</v>
      </c>
      <c r="I12" s="40">
        <f t="shared" si="0"/>
        <v>304.7</v>
      </c>
      <c r="J12" s="48">
        <f t="shared" si="1"/>
        <v>40.4</v>
      </c>
      <c r="K12" s="49">
        <f t="shared" si="2"/>
        <v>40.4</v>
      </c>
      <c r="L12" s="50">
        <v>40.4</v>
      </c>
      <c r="M12" s="39"/>
      <c r="N12" s="51"/>
      <c r="O12" s="49"/>
      <c r="P12" s="50"/>
      <c r="Q12" s="39"/>
      <c r="R12" s="51"/>
      <c r="S12" s="49"/>
      <c r="T12" s="50"/>
      <c r="U12" s="39"/>
      <c r="V12" s="51"/>
    </row>
    <row r="13" spans="1:22" ht="111.75" customHeight="1" x14ac:dyDescent="0.25">
      <c r="A13" s="13">
        <v>8</v>
      </c>
      <c r="B13" s="37" t="s">
        <v>47</v>
      </c>
      <c r="C13" s="38" t="s">
        <v>48</v>
      </c>
      <c r="D13" s="8" t="s">
        <v>49</v>
      </c>
      <c r="E13" s="38" t="s">
        <v>50</v>
      </c>
      <c r="F13" s="38" t="s">
        <v>51</v>
      </c>
      <c r="G13" s="39">
        <v>120.63</v>
      </c>
      <c r="H13" s="39">
        <v>80.42</v>
      </c>
      <c r="I13" s="40">
        <f t="shared" si="0"/>
        <v>200.63</v>
      </c>
      <c r="J13" s="48">
        <f t="shared" si="1"/>
        <v>133.32999999999998</v>
      </c>
      <c r="K13" s="49">
        <f t="shared" si="2"/>
        <v>133.32999999999998</v>
      </c>
      <c r="L13" s="50">
        <v>80</v>
      </c>
      <c r="M13" s="39">
        <v>53.33</v>
      </c>
      <c r="N13" s="51"/>
      <c r="O13" s="49"/>
      <c r="P13" s="50"/>
      <c r="Q13" s="39"/>
      <c r="R13" s="51"/>
      <c r="S13" s="49"/>
      <c r="T13" s="50"/>
      <c r="U13" s="39"/>
      <c r="V13" s="51"/>
    </row>
    <row r="14" spans="1:22" ht="111.75" customHeight="1" x14ac:dyDescent="0.25">
      <c r="A14" s="8">
        <v>9</v>
      </c>
      <c r="B14" s="37" t="s">
        <v>52</v>
      </c>
      <c r="C14" s="38" t="s">
        <v>53</v>
      </c>
      <c r="D14" s="8" t="s">
        <v>54</v>
      </c>
      <c r="E14" s="52" t="s">
        <v>55</v>
      </c>
      <c r="F14" s="52" t="s">
        <v>56</v>
      </c>
      <c r="G14" s="39">
        <v>185</v>
      </c>
      <c r="H14" s="39">
        <v>10</v>
      </c>
      <c r="I14" s="40">
        <f t="shared" si="0"/>
        <v>358.02</v>
      </c>
      <c r="J14" s="48">
        <f t="shared" si="1"/>
        <v>180.31</v>
      </c>
      <c r="K14" s="49">
        <f t="shared" si="2"/>
        <v>180.31</v>
      </c>
      <c r="L14" s="50">
        <v>173.02</v>
      </c>
      <c r="M14" s="39">
        <v>7.29</v>
      </c>
      <c r="N14" s="51"/>
      <c r="O14" s="49"/>
      <c r="P14" s="50"/>
      <c r="Q14" s="39"/>
      <c r="R14" s="51"/>
      <c r="S14" s="49"/>
      <c r="T14" s="50"/>
      <c r="U14" s="39"/>
      <c r="V14" s="51"/>
    </row>
    <row r="15" spans="1:22" ht="111.75" customHeight="1" x14ac:dyDescent="0.25">
      <c r="A15" s="19">
        <v>10</v>
      </c>
      <c r="B15" s="37" t="s">
        <v>57</v>
      </c>
      <c r="C15" s="38" t="s">
        <v>53</v>
      </c>
      <c r="D15" s="8" t="s">
        <v>54</v>
      </c>
      <c r="E15" s="52" t="s">
        <v>58</v>
      </c>
      <c r="F15" s="38" t="s">
        <v>59</v>
      </c>
      <c r="G15" s="39">
        <v>73.22999999999999</v>
      </c>
      <c r="H15" s="39">
        <v>8.26</v>
      </c>
      <c r="I15" s="40">
        <f t="shared" si="0"/>
        <v>253.1</v>
      </c>
      <c r="J15" s="48">
        <f t="shared" si="1"/>
        <v>200.16000000000003</v>
      </c>
      <c r="K15" s="49"/>
      <c r="L15" s="50"/>
      <c r="M15" s="39"/>
      <c r="N15" s="51"/>
      <c r="O15" s="49">
        <f>SUM(P15,Q15,R15)</f>
        <v>88.88000000000001</v>
      </c>
      <c r="P15" s="50">
        <v>79.87</v>
      </c>
      <c r="Q15" s="39">
        <v>9.01</v>
      </c>
      <c r="R15" s="51"/>
      <c r="S15" s="49">
        <f>SUM(T15,U15,V15)</f>
        <v>111.28</v>
      </c>
      <c r="T15" s="50">
        <v>100</v>
      </c>
      <c r="U15" s="39">
        <v>11.28</v>
      </c>
      <c r="V15" s="51"/>
    </row>
    <row r="16" spans="1:22" ht="111.75" customHeight="1" x14ac:dyDescent="0.25">
      <c r="A16" s="13">
        <v>11</v>
      </c>
      <c r="B16" s="37" t="s">
        <v>60</v>
      </c>
      <c r="C16" s="38" t="s">
        <v>61</v>
      </c>
      <c r="D16" s="8" t="s">
        <v>62</v>
      </c>
      <c r="E16" s="52" t="s">
        <v>58</v>
      </c>
      <c r="F16" s="53" t="s">
        <v>63</v>
      </c>
      <c r="G16" s="40">
        <v>108.64</v>
      </c>
      <c r="H16" s="40">
        <v>20.48</v>
      </c>
      <c r="I16" s="40">
        <f t="shared" si="0"/>
        <v>381.68</v>
      </c>
      <c r="J16" s="48">
        <f t="shared" si="1"/>
        <v>324.5</v>
      </c>
      <c r="K16" s="49">
        <f>SUM(L16,M16,N16)</f>
        <v>195.86</v>
      </c>
      <c r="L16" s="50">
        <v>164.8</v>
      </c>
      <c r="M16" s="39">
        <v>31.06</v>
      </c>
      <c r="N16" s="51"/>
      <c r="O16" s="49">
        <f>SUM(P16,Q16,R16)</f>
        <v>95.08</v>
      </c>
      <c r="P16" s="50">
        <v>80</v>
      </c>
      <c r="Q16" s="39">
        <v>15.08</v>
      </c>
      <c r="R16" s="51"/>
      <c r="S16" s="49">
        <f>SUM(T16,U16,V16)</f>
        <v>33.56</v>
      </c>
      <c r="T16" s="50">
        <v>28.24</v>
      </c>
      <c r="U16" s="39">
        <v>5.32</v>
      </c>
      <c r="V16" s="51"/>
    </row>
    <row r="17" spans="1:23" ht="111.75" customHeight="1" x14ac:dyDescent="0.25">
      <c r="A17" s="8">
        <v>12</v>
      </c>
      <c r="B17" s="37" t="s">
        <v>64</v>
      </c>
      <c r="C17" s="52" t="s">
        <v>65</v>
      </c>
      <c r="D17" s="8" t="s">
        <v>66</v>
      </c>
      <c r="E17" s="52" t="s">
        <v>67</v>
      </c>
      <c r="F17" s="52" t="s">
        <v>68</v>
      </c>
      <c r="G17" s="39">
        <v>229.49</v>
      </c>
      <c r="H17" s="39">
        <v>151.92000000000002</v>
      </c>
      <c r="I17" s="40">
        <f t="shared" si="0"/>
        <v>338.16</v>
      </c>
      <c r="J17" s="48">
        <f t="shared" si="1"/>
        <v>108.67</v>
      </c>
      <c r="K17" s="49">
        <f>SUM(L17,M17,N17)</f>
        <v>108.67</v>
      </c>
      <c r="L17" s="50">
        <v>108.67</v>
      </c>
      <c r="M17" s="39"/>
      <c r="N17" s="51"/>
      <c r="O17" s="49"/>
      <c r="P17" s="50"/>
      <c r="Q17" s="39"/>
      <c r="R17" s="51"/>
      <c r="S17" s="49"/>
      <c r="T17" s="50"/>
      <c r="U17" s="39"/>
      <c r="V17" s="51"/>
    </row>
    <row r="18" spans="1:23" ht="111.75" customHeight="1" x14ac:dyDescent="0.25">
      <c r="A18" s="19">
        <v>13</v>
      </c>
      <c r="B18" s="37" t="s">
        <v>69</v>
      </c>
      <c r="C18" s="38" t="s">
        <v>70</v>
      </c>
      <c r="D18" s="8" t="s">
        <v>71</v>
      </c>
      <c r="E18" s="38" t="s">
        <v>72</v>
      </c>
      <c r="F18" s="38" t="s">
        <v>73</v>
      </c>
      <c r="G18" s="39">
        <v>207.49</v>
      </c>
      <c r="H18" s="39">
        <v>51.879999999999995</v>
      </c>
      <c r="I18" s="40">
        <f t="shared" si="0"/>
        <v>394.88</v>
      </c>
      <c r="J18" s="48">
        <f t="shared" si="1"/>
        <v>234.24</v>
      </c>
      <c r="K18" s="49"/>
      <c r="L18" s="54"/>
      <c r="M18" s="39"/>
      <c r="N18" s="51"/>
      <c r="O18" s="49">
        <f>SUM(P18:R18)</f>
        <v>113.93</v>
      </c>
      <c r="P18" s="54">
        <v>91.14</v>
      </c>
      <c r="Q18" s="39">
        <v>22.79</v>
      </c>
      <c r="R18" s="51"/>
      <c r="S18" s="49">
        <f>SUM(T18:V18)</f>
        <v>120.31</v>
      </c>
      <c r="T18" s="54">
        <v>96.25</v>
      </c>
      <c r="U18" s="39">
        <v>24.06</v>
      </c>
      <c r="V18" s="51"/>
    </row>
    <row r="19" spans="1:23" ht="111.75" customHeight="1" x14ac:dyDescent="0.25">
      <c r="A19" s="13">
        <v>14</v>
      </c>
      <c r="B19" s="37" t="s">
        <v>74</v>
      </c>
      <c r="C19" s="38" t="s">
        <v>75</v>
      </c>
      <c r="D19" s="8" t="s">
        <v>54</v>
      </c>
      <c r="E19" s="38" t="s">
        <v>76</v>
      </c>
      <c r="F19" s="38" t="s">
        <v>77</v>
      </c>
      <c r="G19" s="39">
        <v>94.46</v>
      </c>
      <c r="H19" s="39">
        <v>1.96</v>
      </c>
      <c r="I19" s="40">
        <f t="shared" si="0"/>
        <v>165.8</v>
      </c>
      <c r="J19" s="48">
        <f t="shared" si="1"/>
        <v>72.820000000000007</v>
      </c>
      <c r="K19" s="49">
        <f>SUM(L19:N19)</f>
        <v>72.820000000000007</v>
      </c>
      <c r="L19" s="54">
        <v>71.34</v>
      </c>
      <c r="M19" s="39">
        <v>1.48</v>
      </c>
      <c r="N19" s="51"/>
      <c r="O19" s="49"/>
      <c r="P19" s="54"/>
      <c r="Q19" s="39"/>
      <c r="R19" s="51"/>
      <c r="S19" s="49"/>
      <c r="T19" s="54"/>
      <c r="U19" s="39"/>
      <c r="V19" s="51"/>
    </row>
    <row r="20" spans="1:23" ht="111.75" customHeight="1" x14ac:dyDescent="0.25">
      <c r="A20" s="8">
        <v>15</v>
      </c>
      <c r="B20" s="37" t="s">
        <v>78</v>
      </c>
      <c r="C20" s="38" t="s">
        <v>79</v>
      </c>
      <c r="D20" s="8" t="s">
        <v>80</v>
      </c>
      <c r="E20" s="38" t="s">
        <v>81</v>
      </c>
      <c r="F20" s="38" t="s">
        <v>82</v>
      </c>
      <c r="G20" s="39">
        <v>141.34</v>
      </c>
      <c r="H20" s="39">
        <v>141.51</v>
      </c>
      <c r="I20" s="40">
        <f t="shared" si="0"/>
        <v>330.18</v>
      </c>
      <c r="J20" s="48">
        <f t="shared" si="1"/>
        <v>188.84</v>
      </c>
      <c r="K20" s="49">
        <f t="shared" ref="K20:K28" si="3">SUM(L20,M20,N20)</f>
        <v>188.84</v>
      </c>
      <c r="L20" s="50">
        <v>188.84</v>
      </c>
      <c r="M20" s="39"/>
      <c r="N20" s="51"/>
      <c r="O20" s="49"/>
      <c r="P20" s="50"/>
      <c r="Q20" s="39"/>
      <c r="R20" s="51"/>
      <c r="S20" s="49"/>
      <c r="T20" s="50"/>
      <c r="U20" s="39"/>
      <c r="V20" s="51"/>
    </row>
    <row r="21" spans="1:23" ht="111.75" customHeight="1" x14ac:dyDescent="0.25">
      <c r="A21" s="19">
        <v>16</v>
      </c>
      <c r="B21" s="37" t="s">
        <v>83</v>
      </c>
      <c r="C21" s="52" t="s">
        <v>84</v>
      </c>
      <c r="D21" s="8" t="s">
        <v>85</v>
      </c>
      <c r="E21" s="52" t="s">
        <v>86</v>
      </c>
      <c r="F21" s="52" t="s">
        <v>87</v>
      </c>
      <c r="G21" s="39">
        <v>63.16</v>
      </c>
      <c r="H21" s="39">
        <v>2.79</v>
      </c>
      <c r="I21" s="40">
        <f t="shared" si="0"/>
        <v>113.21</v>
      </c>
      <c r="J21" s="48">
        <f t="shared" si="1"/>
        <v>52.26</v>
      </c>
      <c r="K21" s="20"/>
      <c r="L21" s="50"/>
      <c r="M21" s="39"/>
      <c r="N21" s="51"/>
      <c r="O21" s="49">
        <f>SUM(P21,Q21,R21)</f>
        <v>52.26</v>
      </c>
      <c r="P21" s="50">
        <v>50.05</v>
      </c>
      <c r="Q21" s="39">
        <v>2.21</v>
      </c>
      <c r="R21" s="51"/>
      <c r="S21" s="49"/>
      <c r="T21" s="50"/>
      <c r="U21" s="39"/>
      <c r="V21" s="51"/>
    </row>
    <row r="22" spans="1:23" ht="111.75" customHeight="1" x14ac:dyDescent="0.25">
      <c r="A22" s="13">
        <v>17</v>
      </c>
      <c r="B22" s="37" t="s">
        <v>88</v>
      </c>
      <c r="C22" s="52" t="s">
        <v>89</v>
      </c>
      <c r="D22" s="8" t="s">
        <v>90</v>
      </c>
      <c r="E22" s="52" t="s">
        <v>91</v>
      </c>
      <c r="F22" s="52" t="s">
        <v>92</v>
      </c>
      <c r="G22" s="39">
        <v>99.51</v>
      </c>
      <c r="H22" s="39">
        <v>24.88</v>
      </c>
      <c r="I22" s="40">
        <f t="shared" si="0"/>
        <v>295.91999999999996</v>
      </c>
      <c r="J22" s="48">
        <f t="shared" si="1"/>
        <v>245.5</v>
      </c>
      <c r="K22" s="49">
        <f t="shared" si="3"/>
        <v>104.77</v>
      </c>
      <c r="L22" s="50">
        <v>83.82</v>
      </c>
      <c r="M22" s="55">
        <v>20.95</v>
      </c>
      <c r="N22" s="51"/>
      <c r="O22" s="49">
        <f>SUM(P22,Q22,R22)</f>
        <v>140.73000000000002</v>
      </c>
      <c r="P22" s="50">
        <v>112.59</v>
      </c>
      <c r="Q22" s="55">
        <v>28.14</v>
      </c>
      <c r="R22" s="51"/>
      <c r="S22" s="49"/>
      <c r="T22" s="50"/>
      <c r="U22" s="55"/>
      <c r="V22" s="51"/>
    </row>
    <row r="23" spans="1:23" ht="144" customHeight="1" x14ac:dyDescent="0.25">
      <c r="A23" s="8">
        <v>18</v>
      </c>
      <c r="B23" s="37" t="s">
        <v>93</v>
      </c>
      <c r="C23" s="52" t="s">
        <v>94</v>
      </c>
      <c r="D23" s="8" t="s">
        <v>95</v>
      </c>
      <c r="E23" s="52" t="s">
        <v>96</v>
      </c>
      <c r="F23" s="38" t="s">
        <v>97</v>
      </c>
      <c r="G23" s="39">
        <v>70.28</v>
      </c>
      <c r="H23" s="39">
        <v>14.82</v>
      </c>
      <c r="I23" s="40">
        <f t="shared" si="0"/>
        <v>196.25</v>
      </c>
      <c r="J23" s="48">
        <f t="shared" si="1"/>
        <v>152.54</v>
      </c>
      <c r="K23" s="49">
        <f t="shared" si="3"/>
        <v>76.819999999999993</v>
      </c>
      <c r="L23" s="50">
        <v>63.44</v>
      </c>
      <c r="M23" s="39">
        <v>13.38</v>
      </c>
      <c r="N23" s="51"/>
      <c r="O23" s="49">
        <f>SUM(P23,Q23,R23)</f>
        <v>75.72</v>
      </c>
      <c r="P23" s="50">
        <v>62.53</v>
      </c>
      <c r="Q23" s="39">
        <v>13.19</v>
      </c>
      <c r="R23" s="51"/>
      <c r="S23" s="49"/>
      <c r="T23" s="50"/>
      <c r="U23" s="39"/>
      <c r="V23" s="51"/>
    </row>
    <row r="24" spans="1:23" ht="111.75" customHeight="1" x14ac:dyDescent="0.25">
      <c r="A24" s="19">
        <v>19</v>
      </c>
      <c r="B24" s="37" t="s">
        <v>98</v>
      </c>
      <c r="C24" s="52" t="s">
        <v>99</v>
      </c>
      <c r="D24" s="8" t="s">
        <v>100</v>
      </c>
      <c r="E24" s="38" t="s">
        <v>607</v>
      </c>
      <c r="F24" s="52" t="s">
        <v>101</v>
      </c>
      <c r="G24" s="39">
        <v>60.19</v>
      </c>
      <c r="H24" s="39">
        <v>32.409999999999997</v>
      </c>
      <c r="I24" s="40">
        <f t="shared" si="0"/>
        <v>112.00999999999999</v>
      </c>
      <c r="J24" s="48">
        <f t="shared" si="1"/>
        <v>79.73</v>
      </c>
      <c r="K24" s="49">
        <f t="shared" si="3"/>
        <v>79.73</v>
      </c>
      <c r="L24" s="54">
        <v>51.82</v>
      </c>
      <c r="M24" s="39">
        <v>27.91</v>
      </c>
      <c r="N24" s="51"/>
      <c r="O24" s="49"/>
      <c r="P24" s="54"/>
      <c r="Q24" s="39"/>
      <c r="R24" s="51"/>
      <c r="S24" s="49"/>
      <c r="T24" s="54"/>
      <c r="U24" s="39"/>
      <c r="V24" s="51"/>
    </row>
    <row r="25" spans="1:23" ht="111.75" customHeight="1" x14ac:dyDescent="0.25">
      <c r="A25" s="13">
        <v>20</v>
      </c>
      <c r="B25" s="37" t="s">
        <v>102</v>
      </c>
      <c r="C25" s="52" t="s">
        <v>103</v>
      </c>
      <c r="D25" s="8" t="s">
        <v>104</v>
      </c>
      <c r="E25" s="52" t="s">
        <v>105</v>
      </c>
      <c r="F25" s="52" t="s">
        <v>106</v>
      </c>
      <c r="G25" s="39">
        <v>80.09</v>
      </c>
      <c r="H25" s="39">
        <v>11</v>
      </c>
      <c r="I25" s="40">
        <f t="shared" si="0"/>
        <v>350.31</v>
      </c>
      <c r="J25" s="48">
        <f t="shared" si="1"/>
        <v>307.35000000000002</v>
      </c>
      <c r="K25" s="49">
        <f t="shared" si="3"/>
        <v>102.37</v>
      </c>
      <c r="L25" s="50">
        <v>90</v>
      </c>
      <c r="M25" s="39">
        <v>12.37</v>
      </c>
      <c r="N25" s="51"/>
      <c r="O25" s="49">
        <f>SUM(P25,Q25,R25)</f>
        <v>102.49</v>
      </c>
      <c r="P25" s="50">
        <v>90.11</v>
      </c>
      <c r="Q25" s="39">
        <v>12.38</v>
      </c>
      <c r="R25" s="51"/>
      <c r="S25" s="49">
        <f>SUM(T25,U25,V25)</f>
        <v>102.49</v>
      </c>
      <c r="T25" s="50">
        <v>90.11</v>
      </c>
      <c r="U25" s="39">
        <v>12.38</v>
      </c>
      <c r="V25" s="51"/>
    </row>
    <row r="26" spans="1:23" ht="111.75" customHeight="1" x14ac:dyDescent="0.25">
      <c r="A26" s="8">
        <v>21</v>
      </c>
      <c r="B26" s="37" t="s">
        <v>107</v>
      </c>
      <c r="C26" s="52" t="s">
        <v>108</v>
      </c>
      <c r="D26" s="8" t="s">
        <v>109</v>
      </c>
      <c r="E26" s="52" t="s">
        <v>110</v>
      </c>
      <c r="F26" s="52" t="s">
        <v>111</v>
      </c>
      <c r="G26" s="39">
        <v>217</v>
      </c>
      <c r="H26" s="39">
        <v>54.25</v>
      </c>
      <c r="I26" s="40">
        <f t="shared" si="0"/>
        <v>465</v>
      </c>
      <c r="J26" s="48">
        <f t="shared" si="1"/>
        <v>310.01</v>
      </c>
      <c r="K26" s="49">
        <f t="shared" si="3"/>
        <v>111.53</v>
      </c>
      <c r="L26" s="50">
        <v>89.22</v>
      </c>
      <c r="M26" s="39">
        <v>22.31</v>
      </c>
      <c r="N26" s="51"/>
      <c r="O26" s="49">
        <f>SUM(P26,Q26,R26)</f>
        <v>99.240000000000009</v>
      </c>
      <c r="P26" s="50">
        <v>79.39</v>
      </c>
      <c r="Q26" s="39">
        <v>19.850000000000001</v>
      </c>
      <c r="R26" s="51"/>
      <c r="S26" s="49">
        <f>SUM(T26,U26,V26)</f>
        <v>99.240000000000009</v>
      </c>
      <c r="T26" s="50">
        <v>79.39</v>
      </c>
      <c r="U26" s="39">
        <v>19.850000000000001</v>
      </c>
      <c r="V26" s="51"/>
    </row>
    <row r="27" spans="1:23" ht="111.75" customHeight="1" x14ac:dyDescent="0.25">
      <c r="A27" s="19">
        <v>22</v>
      </c>
      <c r="B27" s="37" t="s">
        <v>112</v>
      </c>
      <c r="C27" s="56" t="s">
        <v>113</v>
      </c>
      <c r="D27" s="57" t="s">
        <v>114</v>
      </c>
      <c r="E27" s="58" t="s">
        <v>115</v>
      </c>
      <c r="F27" s="59" t="s">
        <v>116</v>
      </c>
      <c r="G27" s="39">
        <v>0</v>
      </c>
      <c r="H27" s="39">
        <v>0</v>
      </c>
      <c r="I27" s="40">
        <f t="shared" si="0"/>
        <v>313.44</v>
      </c>
      <c r="J27" s="48">
        <f t="shared" si="1"/>
        <v>313.44</v>
      </c>
      <c r="K27" s="49">
        <f t="shared" si="3"/>
        <v>55.28</v>
      </c>
      <c r="L27" s="50">
        <v>55.28</v>
      </c>
      <c r="M27" s="39"/>
      <c r="N27" s="51"/>
      <c r="O27" s="49">
        <f>SUM(P27,Q27,R27)</f>
        <v>113.23</v>
      </c>
      <c r="P27" s="50">
        <v>113.23</v>
      </c>
      <c r="Q27" s="39"/>
      <c r="R27" s="51"/>
      <c r="S27" s="49">
        <f>SUM(T27,U27,V27)</f>
        <v>144.93</v>
      </c>
      <c r="T27" s="50">
        <v>144.93</v>
      </c>
      <c r="U27" s="39"/>
      <c r="V27" s="51"/>
    </row>
    <row r="28" spans="1:23" ht="111.75" customHeight="1" x14ac:dyDescent="0.25">
      <c r="A28" s="13">
        <v>23</v>
      </c>
      <c r="B28" s="37" t="s">
        <v>117</v>
      </c>
      <c r="C28" s="52" t="s">
        <v>118</v>
      </c>
      <c r="D28" s="8" t="s">
        <v>119</v>
      </c>
      <c r="E28" s="38" t="s">
        <v>120</v>
      </c>
      <c r="F28" s="52" t="s">
        <v>121</v>
      </c>
      <c r="G28" s="39">
        <v>62</v>
      </c>
      <c r="H28" s="39">
        <v>31.18</v>
      </c>
      <c r="I28" s="40">
        <f t="shared" si="0"/>
        <v>316.17</v>
      </c>
      <c r="J28" s="48">
        <f t="shared" si="1"/>
        <v>381.98</v>
      </c>
      <c r="K28" s="49">
        <f t="shared" si="3"/>
        <v>209.35000000000002</v>
      </c>
      <c r="L28" s="50">
        <v>139.30000000000001</v>
      </c>
      <c r="M28" s="39"/>
      <c r="N28" s="51">
        <v>70.05</v>
      </c>
      <c r="O28" s="49">
        <f>SUM(P28,Q28,R28)</f>
        <v>157.76</v>
      </c>
      <c r="P28" s="50">
        <v>100</v>
      </c>
      <c r="Q28" s="39"/>
      <c r="R28" s="51">
        <v>57.76</v>
      </c>
      <c r="S28" s="49">
        <f>SUM(T28:V28)</f>
        <v>14.87</v>
      </c>
      <c r="T28" s="50">
        <v>14.87</v>
      </c>
      <c r="U28" s="39"/>
      <c r="V28" s="51"/>
    </row>
    <row r="29" spans="1:23" ht="111.75" customHeight="1" x14ac:dyDescent="0.25">
      <c r="A29" s="8">
        <v>24</v>
      </c>
      <c r="B29" s="37" t="s">
        <v>122</v>
      </c>
      <c r="C29" s="38" t="s">
        <v>123</v>
      </c>
      <c r="D29" s="8" t="s">
        <v>124</v>
      </c>
      <c r="E29" s="38" t="s">
        <v>125</v>
      </c>
      <c r="F29" s="38" t="s">
        <v>126</v>
      </c>
      <c r="G29" s="39">
        <v>71.260000000000005</v>
      </c>
      <c r="H29" s="39">
        <v>85.75</v>
      </c>
      <c r="I29" s="40">
        <f t="shared" si="0"/>
        <v>231.48000000000002</v>
      </c>
      <c r="J29" s="48">
        <f t="shared" si="1"/>
        <v>350.07</v>
      </c>
      <c r="K29" s="49">
        <f>SUM(L29:N29)</f>
        <v>155.85</v>
      </c>
      <c r="L29" s="54">
        <v>71.77</v>
      </c>
      <c r="M29" s="39">
        <v>84.08</v>
      </c>
      <c r="N29" s="51"/>
      <c r="O29" s="49">
        <f>SUM(P29:R29)</f>
        <v>158.47</v>
      </c>
      <c r="P29" s="54">
        <v>72.34</v>
      </c>
      <c r="Q29" s="39">
        <v>86.13</v>
      </c>
      <c r="R29" s="51"/>
      <c r="S29" s="49">
        <f>SUM(T29:V29)</f>
        <v>35.75</v>
      </c>
      <c r="T29" s="54">
        <v>16.11</v>
      </c>
      <c r="U29" s="39">
        <v>19.64</v>
      </c>
      <c r="V29" s="51"/>
    </row>
    <row r="30" spans="1:23" ht="111.75" customHeight="1" x14ac:dyDescent="0.25">
      <c r="A30" s="19">
        <v>25</v>
      </c>
      <c r="B30" s="37" t="s">
        <v>127</v>
      </c>
      <c r="C30" s="38" t="s">
        <v>128</v>
      </c>
      <c r="D30" s="8" t="s">
        <v>129</v>
      </c>
      <c r="E30" s="38" t="s">
        <v>130</v>
      </c>
      <c r="F30" s="38" t="s">
        <v>131</v>
      </c>
      <c r="G30" s="39">
        <v>30.68</v>
      </c>
      <c r="H30" s="39">
        <v>30.68</v>
      </c>
      <c r="I30" s="40">
        <f t="shared" si="0"/>
        <v>212.62</v>
      </c>
      <c r="J30" s="48">
        <f t="shared" si="1"/>
        <v>363.88</v>
      </c>
      <c r="K30" s="49">
        <f>SUM(L30:N30)</f>
        <v>170.2</v>
      </c>
      <c r="L30" s="54">
        <v>85.1</v>
      </c>
      <c r="M30" s="39">
        <v>85.1</v>
      </c>
      <c r="N30" s="51"/>
      <c r="O30" s="49">
        <f>SUM(P30:R30)</f>
        <v>140</v>
      </c>
      <c r="P30" s="54">
        <v>70</v>
      </c>
      <c r="Q30" s="39">
        <v>70</v>
      </c>
      <c r="R30" s="51"/>
      <c r="S30" s="49">
        <f>SUM(T30:V30)</f>
        <v>53.68</v>
      </c>
      <c r="T30" s="54">
        <v>26.84</v>
      </c>
      <c r="U30" s="39">
        <v>26.84</v>
      </c>
      <c r="V30" s="51"/>
      <c r="W30" s="33"/>
    </row>
    <row r="31" spans="1:23" ht="111.75" customHeight="1" x14ac:dyDescent="0.25">
      <c r="A31" s="13">
        <v>26</v>
      </c>
      <c r="B31" s="37" t="s">
        <v>132</v>
      </c>
      <c r="C31" s="38" t="s">
        <v>133</v>
      </c>
      <c r="D31" s="8" t="s">
        <v>134</v>
      </c>
      <c r="E31" s="60" t="s">
        <v>135</v>
      </c>
      <c r="F31" s="60" t="s">
        <v>136</v>
      </c>
      <c r="G31" s="39">
        <v>57.44</v>
      </c>
      <c r="H31" s="39">
        <v>57.44</v>
      </c>
      <c r="I31" s="40">
        <f t="shared" si="0"/>
        <v>106.97999999999999</v>
      </c>
      <c r="J31" s="48">
        <f t="shared" si="1"/>
        <v>99.08</v>
      </c>
      <c r="K31" s="49">
        <f>SUM(L31:N31)</f>
        <v>99.08</v>
      </c>
      <c r="L31" s="54">
        <v>49.54</v>
      </c>
      <c r="M31" s="39">
        <v>49.54</v>
      </c>
      <c r="N31" s="51"/>
      <c r="O31" s="49"/>
      <c r="P31" s="54"/>
      <c r="Q31" s="39"/>
      <c r="R31" s="51"/>
      <c r="S31" s="49"/>
      <c r="T31" s="54"/>
      <c r="U31" s="39"/>
      <c r="V31" s="51"/>
    </row>
    <row r="32" spans="1:23" ht="111.75" customHeight="1" x14ac:dyDescent="0.25">
      <c r="A32" s="8">
        <v>27</v>
      </c>
      <c r="B32" s="37" t="s">
        <v>137</v>
      </c>
      <c r="C32" s="38" t="s">
        <v>138</v>
      </c>
      <c r="D32" s="8" t="s">
        <v>139</v>
      </c>
      <c r="E32" s="60" t="s">
        <v>140</v>
      </c>
      <c r="F32" s="60" t="s">
        <v>141</v>
      </c>
      <c r="G32" s="39">
        <v>108.49</v>
      </c>
      <c r="H32" s="39">
        <v>46.5</v>
      </c>
      <c r="I32" s="39">
        <f t="shared" si="0"/>
        <v>454.09000000000003</v>
      </c>
      <c r="J32" s="48">
        <f t="shared" si="1"/>
        <v>493.71</v>
      </c>
      <c r="K32" s="49">
        <f>SUM(L32:N32)</f>
        <v>195</v>
      </c>
      <c r="L32" s="61">
        <v>136.5</v>
      </c>
      <c r="M32" s="62">
        <v>58.5</v>
      </c>
      <c r="N32" s="51"/>
      <c r="O32" s="49">
        <f>SUM(P32:R32)</f>
        <v>298.70999999999998</v>
      </c>
      <c r="P32" s="61">
        <v>209.1</v>
      </c>
      <c r="Q32" s="62">
        <v>89.61</v>
      </c>
      <c r="R32" s="51"/>
      <c r="S32" s="49"/>
      <c r="T32" s="61"/>
      <c r="U32" s="62"/>
      <c r="V32" s="51"/>
    </row>
    <row r="33" spans="1:22" ht="111.75" customHeight="1" x14ac:dyDescent="0.25">
      <c r="A33" s="19">
        <v>28</v>
      </c>
      <c r="B33" s="37" t="s">
        <v>142</v>
      </c>
      <c r="C33" s="38" t="s">
        <v>38</v>
      </c>
      <c r="D33" s="8" t="s">
        <v>39</v>
      </c>
      <c r="E33" s="38" t="s">
        <v>40</v>
      </c>
      <c r="F33" s="38" t="s">
        <v>143</v>
      </c>
      <c r="G33" s="39">
        <v>0</v>
      </c>
      <c r="H33" s="39">
        <v>0</v>
      </c>
      <c r="I33" s="40">
        <f t="shared" si="0"/>
        <v>178.97</v>
      </c>
      <c r="J33" s="48">
        <f t="shared" si="1"/>
        <v>298.27999999999997</v>
      </c>
      <c r="K33" s="49">
        <f>SUM(L33,M33,N33)</f>
        <v>66.989999999999995</v>
      </c>
      <c r="L33" s="50"/>
      <c r="M33" s="63"/>
      <c r="N33" s="51">
        <v>66.989999999999995</v>
      </c>
      <c r="O33" s="49">
        <f>SUM(P33,Q33,R33)</f>
        <v>124.52</v>
      </c>
      <c r="P33" s="50">
        <v>78.97</v>
      </c>
      <c r="Q33" s="39"/>
      <c r="R33" s="64">
        <v>45.55</v>
      </c>
      <c r="S33" s="49">
        <f>SUM(T33,V32,V33)</f>
        <v>106.77</v>
      </c>
      <c r="T33" s="50">
        <v>100</v>
      </c>
      <c r="U33" s="13"/>
      <c r="V33" s="51">
        <v>6.77</v>
      </c>
    </row>
    <row r="34" spans="1:22" ht="111.75" customHeight="1" x14ac:dyDescent="0.25">
      <c r="A34" s="13">
        <v>29</v>
      </c>
      <c r="B34" s="37" t="s">
        <v>144</v>
      </c>
      <c r="C34" s="52" t="s">
        <v>145</v>
      </c>
      <c r="D34" s="8" t="s">
        <v>146</v>
      </c>
      <c r="E34" s="52" t="s">
        <v>147</v>
      </c>
      <c r="F34" s="52" t="s">
        <v>148</v>
      </c>
      <c r="G34" s="39">
        <v>0</v>
      </c>
      <c r="H34" s="39">
        <v>0</v>
      </c>
      <c r="I34" s="40">
        <f t="shared" si="0"/>
        <v>500</v>
      </c>
      <c r="J34" s="48">
        <f t="shared" si="1"/>
        <v>1306.2800000000002</v>
      </c>
      <c r="K34" s="49">
        <f>SUM(L34,M34,N34)</f>
        <v>358.03999999999996</v>
      </c>
      <c r="L34" s="50">
        <v>162.72999999999999</v>
      </c>
      <c r="M34" s="39">
        <v>195.31</v>
      </c>
      <c r="N34" s="51"/>
      <c r="O34" s="49">
        <f>SUM(P34,Q34,R34)</f>
        <v>771.34</v>
      </c>
      <c r="P34" s="50">
        <v>177.27</v>
      </c>
      <c r="Q34" s="39">
        <v>594.07000000000005</v>
      </c>
      <c r="R34" s="51"/>
      <c r="S34" s="49">
        <f>SUM(T34,U34,V34)</f>
        <v>176.9</v>
      </c>
      <c r="T34" s="50">
        <v>160</v>
      </c>
      <c r="U34" s="39">
        <v>16.899999999999999</v>
      </c>
      <c r="V34" s="51"/>
    </row>
    <row r="35" spans="1:22" ht="111.75" customHeight="1" x14ac:dyDescent="0.25">
      <c r="A35" s="8">
        <v>30</v>
      </c>
      <c r="B35" s="37" t="s">
        <v>149</v>
      </c>
      <c r="C35" s="38" t="s">
        <v>150</v>
      </c>
      <c r="D35" s="8" t="s">
        <v>146</v>
      </c>
      <c r="E35" s="38" t="s">
        <v>147</v>
      </c>
      <c r="F35" s="38" t="s">
        <v>151</v>
      </c>
      <c r="G35" s="39">
        <v>0</v>
      </c>
      <c r="H35" s="39">
        <v>0</v>
      </c>
      <c r="I35" s="40">
        <f t="shared" si="0"/>
        <v>200.76</v>
      </c>
      <c r="J35" s="48">
        <f t="shared" si="1"/>
        <v>250.95</v>
      </c>
      <c r="K35" s="49">
        <f t="shared" ref="K35:K42" si="4">SUM(L35:N35)</f>
        <v>10.039999999999999</v>
      </c>
      <c r="L35" s="54"/>
      <c r="M35" s="39">
        <v>10.039999999999999</v>
      </c>
      <c r="N35" s="51"/>
      <c r="O35" s="49">
        <f>SUM(P35:R35)</f>
        <v>120.75999999999999</v>
      </c>
      <c r="P35" s="54">
        <v>80.61</v>
      </c>
      <c r="Q35" s="39">
        <v>40.15</v>
      </c>
      <c r="R35" s="51"/>
      <c r="S35" s="49">
        <f>SUM(T35:V35)</f>
        <v>120.15</v>
      </c>
      <c r="T35" s="54">
        <v>120.15</v>
      </c>
      <c r="U35" s="39"/>
      <c r="V35" s="51"/>
    </row>
    <row r="36" spans="1:22" ht="111.75" customHeight="1" x14ac:dyDescent="0.25">
      <c r="A36" s="19">
        <v>31</v>
      </c>
      <c r="B36" s="37" t="s">
        <v>152</v>
      </c>
      <c r="C36" s="38" t="s">
        <v>153</v>
      </c>
      <c r="D36" s="8" t="s">
        <v>154</v>
      </c>
      <c r="E36" s="38" t="s">
        <v>155</v>
      </c>
      <c r="F36" s="38" t="s">
        <v>156</v>
      </c>
      <c r="G36" s="39">
        <v>0</v>
      </c>
      <c r="H36" s="39">
        <v>0</v>
      </c>
      <c r="I36" s="40">
        <f t="shared" si="0"/>
        <v>242.45999999999998</v>
      </c>
      <c r="J36" s="48">
        <f t="shared" si="1"/>
        <v>315.21999999999997</v>
      </c>
      <c r="K36" s="49"/>
      <c r="L36" s="54"/>
      <c r="M36" s="39"/>
      <c r="N36" s="51"/>
      <c r="O36" s="49">
        <f>SUM(P36:R36)</f>
        <v>175.51</v>
      </c>
      <c r="P36" s="54">
        <v>135</v>
      </c>
      <c r="Q36" s="39">
        <v>40.51</v>
      </c>
      <c r="R36" s="51"/>
      <c r="S36" s="49">
        <f>SUM(T36:V36)</f>
        <v>139.70999999999998</v>
      </c>
      <c r="T36" s="54">
        <v>107.46</v>
      </c>
      <c r="U36" s="39">
        <v>32.25</v>
      </c>
      <c r="V36" s="51"/>
    </row>
    <row r="37" spans="1:22" ht="111.75" customHeight="1" x14ac:dyDescent="0.25">
      <c r="A37" s="13">
        <v>32</v>
      </c>
      <c r="B37" s="37" t="s">
        <v>157</v>
      </c>
      <c r="C37" s="38" t="s">
        <v>158</v>
      </c>
      <c r="D37" s="8" t="s">
        <v>159</v>
      </c>
      <c r="E37" s="38" t="s">
        <v>160</v>
      </c>
      <c r="F37" s="38" t="s">
        <v>161</v>
      </c>
      <c r="G37" s="39">
        <v>0</v>
      </c>
      <c r="H37" s="39">
        <v>0</v>
      </c>
      <c r="I37" s="40">
        <f t="shared" si="0"/>
        <v>277.89999999999998</v>
      </c>
      <c r="J37" s="48">
        <f t="shared" si="1"/>
        <v>347.37</v>
      </c>
      <c r="K37" s="49">
        <f t="shared" si="4"/>
        <v>62.5</v>
      </c>
      <c r="L37" s="54">
        <v>50</v>
      </c>
      <c r="M37" s="39">
        <v>12.5</v>
      </c>
      <c r="N37" s="51"/>
      <c r="O37" s="49">
        <f>SUM(P37:R37)</f>
        <v>112.5</v>
      </c>
      <c r="P37" s="54">
        <v>90</v>
      </c>
      <c r="Q37" s="39">
        <v>22.5</v>
      </c>
      <c r="R37" s="51"/>
      <c r="S37" s="49">
        <f>SUM(T37:V37)</f>
        <v>172.37</v>
      </c>
      <c r="T37" s="54">
        <v>137.9</v>
      </c>
      <c r="U37" s="39">
        <v>34.47</v>
      </c>
      <c r="V37" s="51"/>
    </row>
    <row r="38" spans="1:22" ht="111.75" customHeight="1" x14ac:dyDescent="0.25">
      <c r="A38" s="8">
        <v>33</v>
      </c>
      <c r="B38" s="37" t="s">
        <v>162</v>
      </c>
      <c r="C38" s="38" t="s">
        <v>163</v>
      </c>
      <c r="D38" s="8" t="s">
        <v>164</v>
      </c>
      <c r="E38" s="38" t="s">
        <v>165</v>
      </c>
      <c r="F38" s="38" t="s">
        <v>166</v>
      </c>
      <c r="G38" s="39">
        <v>0</v>
      </c>
      <c r="H38" s="39">
        <v>0</v>
      </c>
      <c r="I38" s="40">
        <f t="shared" si="0"/>
        <v>185.24</v>
      </c>
      <c r="J38" s="48">
        <f t="shared" si="1"/>
        <v>231.56</v>
      </c>
      <c r="K38" s="49">
        <f t="shared" si="4"/>
        <v>138.94</v>
      </c>
      <c r="L38" s="54">
        <v>92.62</v>
      </c>
      <c r="M38" s="39">
        <v>46.32</v>
      </c>
      <c r="N38" s="51"/>
      <c r="O38" s="65">
        <f>SUM(P38:R38)</f>
        <v>92.62</v>
      </c>
      <c r="P38" s="54">
        <v>92.62</v>
      </c>
      <c r="Q38" s="39"/>
      <c r="R38" s="51"/>
      <c r="S38" s="49"/>
      <c r="T38" s="54"/>
      <c r="U38" s="39"/>
      <c r="V38" s="51"/>
    </row>
    <row r="39" spans="1:22" ht="111.75" customHeight="1" x14ac:dyDescent="0.25">
      <c r="A39" s="19">
        <v>34</v>
      </c>
      <c r="B39" s="37" t="s">
        <v>167</v>
      </c>
      <c r="C39" s="38" t="s">
        <v>168</v>
      </c>
      <c r="D39" s="8" t="s">
        <v>169</v>
      </c>
      <c r="E39" s="66" t="s">
        <v>170</v>
      </c>
      <c r="F39" s="67" t="s">
        <v>136</v>
      </c>
      <c r="G39" s="39">
        <v>0</v>
      </c>
      <c r="H39" s="39">
        <v>0</v>
      </c>
      <c r="I39" s="40">
        <f t="shared" si="0"/>
        <v>146.66999999999999</v>
      </c>
      <c r="J39" s="48">
        <f t="shared" si="1"/>
        <v>293.33999999999997</v>
      </c>
      <c r="K39" s="49">
        <f t="shared" si="4"/>
        <v>293.33999999999997</v>
      </c>
      <c r="L39" s="68">
        <v>146.66999999999999</v>
      </c>
      <c r="M39" s="69"/>
      <c r="N39" s="70">
        <v>146.66999999999999</v>
      </c>
      <c r="O39" s="65"/>
      <c r="P39" s="68"/>
      <c r="Q39" s="69"/>
      <c r="R39" s="70"/>
      <c r="S39" s="49"/>
      <c r="T39" s="68"/>
      <c r="U39" s="69"/>
      <c r="V39" s="70"/>
    </row>
    <row r="40" spans="1:22" ht="111.75" customHeight="1" x14ac:dyDescent="0.25">
      <c r="A40" s="13">
        <v>35</v>
      </c>
      <c r="B40" s="37" t="s">
        <v>171</v>
      </c>
      <c r="C40" s="38" t="s">
        <v>172</v>
      </c>
      <c r="D40" s="8" t="s">
        <v>173</v>
      </c>
      <c r="E40" s="60" t="s">
        <v>174</v>
      </c>
      <c r="F40" s="71" t="s">
        <v>175</v>
      </c>
      <c r="G40" s="39">
        <v>0</v>
      </c>
      <c r="H40" s="39">
        <v>0</v>
      </c>
      <c r="I40" s="40">
        <f t="shared" si="0"/>
        <v>133.38</v>
      </c>
      <c r="J40" s="48">
        <f t="shared" si="1"/>
        <v>222.3</v>
      </c>
      <c r="K40" s="49">
        <f t="shared" si="4"/>
        <v>146.22</v>
      </c>
      <c r="L40" s="68">
        <v>87.73</v>
      </c>
      <c r="M40" s="69">
        <v>58.49</v>
      </c>
      <c r="N40" s="70"/>
      <c r="O40" s="49">
        <f>SUM(P40:R40)</f>
        <v>76.08</v>
      </c>
      <c r="P40" s="68">
        <v>45.65</v>
      </c>
      <c r="Q40" s="69">
        <v>30.43</v>
      </c>
      <c r="R40" s="51"/>
      <c r="S40" s="49"/>
      <c r="T40" s="68"/>
      <c r="U40" s="69"/>
      <c r="V40" s="51"/>
    </row>
    <row r="41" spans="1:22" ht="111.75" customHeight="1" x14ac:dyDescent="0.25">
      <c r="A41" s="8">
        <v>36</v>
      </c>
      <c r="B41" s="37" t="s">
        <v>176</v>
      </c>
      <c r="C41" s="38" t="s">
        <v>177</v>
      </c>
      <c r="D41" s="8" t="s">
        <v>178</v>
      </c>
      <c r="E41" s="53" t="s">
        <v>179</v>
      </c>
      <c r="F41" s="67" t="s">
        <v>180</v>
      </c>
      <c r="G41" s="39">
        <v>0</v>
      </c>
      <c r="H41" s="39">
        <v>0</v>
      </c>
      <c r="I41" s="40">
        <f t="shared" si="0"/>
        <v>268.44</v>
      </c>
      <c r="J41" s="48">
        <f t="shared" si="1"/>
        <v>378.09</v>
      </c>
      <c r="K41" s="49">
        <f t="shared" si="4"/>
        <v>96.38000000000001</v>
      </c>
      <c r="L41" s="68">
        <v>68.430000000000007</v>
      </c>
      <c r="M41" s="69">
        <v>27.95</v>
      </c>
      <c r="N41" s="70"/>
      <c r="O41" s="49">
        <f>SUM(P41:R41)</f>
        <v>138.19999999999999</v>
      </c>
      <c r="P41" s="68">
        <v>98.12</v>
      </c>
      <c r="Q41" s="69">
        <v>40.08</v>
      </c>
      <c r="R41" s="70"/>
      <c r="S41" s="49">
        <f>SUM(T41:V41)</f>
        <v>143.51</v>
      </c>
      <c r="T41" s="68">
        <v>101.89</v>
      </c>
      <c r="U41" s="69">
        <v>41.62</v>
      </c>
      <c r="V41" s="70"/>
    </row>
    <row r="42" spans="1:22" ht="111.75" customHeight="1" x14ac:dyDescent="0.25">
      <c r="A42" s="19">
        <v>37</v>
      </c>
      <c r="B42" s="37" t="s">
        <v>181</v>
      </c>
      <c r="C42" s="38" t="s">
        <v>182</v>
      </c>
      <c r="D42" s="8" t="s">
        <v>183</v>
      </c>
      <c r="E42" s="72" t="s">
        <v>184</v>
      </c>
      <c r="F42" s="71" t="s">
        <v>185</v>
      </c>
      <c r="G42" s="39">
        <v>0</v>
      </c>
      <c r="H42" s="39">
        <v>0</v>
      </c>
      <c r="I42" s="40">
        <f t="shared" si="0"/>
        <v>246.84</v>
      </c>
      <c r="J42" s="48">
        <f t="shared" si="1"/>
        <v>411.40000000000003</v>
      </c>
      <c r="K42" s="73">
        <f t="shared" si="4"/>
        <v>206.57999999999998</v>
      </c>
      <c r="L42" s="74">
        <v>124.3</v>
      </c>
      <c r="M42" s="75">
        <v>82.28</v>
      </c>
      <c r="N42" s="70"/>
      <c r="O42" s="76">
        <f>SUM(P42:R42)</f>
        <v>182.28</v>
      </c>
      <c r="P42" s="74">
        <v>100</v>
      </c>
      <c r="Q42" s="75">
        <v>82.28</v>
      </c>
      <c r="R42" s="70"/>
      <c r="S42" s="76">
        <f>SUM(T42:V42)</f>
        <v>22.54</v>
      </c>
      <c r="T42" s="74">
        <v>22.54</v>
      </c>
      <c r="U42" s="75"/>
      <c r="V42" s="70"/>
    </row>
    <row r="43" spans="1:22" ht="111.75" customHeight="1" x14ac:dyDescent="0.25">
      <c r="A43" s="13">
        <v>38</v>
      </c>
      <c r="B43" s="37" t="s">
        <v>186</v>
      </c>
      <c r="C43" s="38" t="s">
        <v>187</v>
      </c>
      <c r="D43" s="8" t="s">
        <v>188</v>
      </c>
      <c r="E43" s="72" t="s">
        <v>189</v>
      </c>
      <c r="F43" s="71" t="s">
        <v>190</v>
      </c>
      <c r="G43" s="39">
        <v>0</v>
      </c>
      <c r="H43" s="39">
        <v>0</v>
      </c>
      <c r="I43" s="40">
        <f t="shared" si="0"/>
        <v>24.1</v>
      </c>
      <c r="J43" s="48">
        <f t="shared" si="1"/>
        <v>40.17</v>
      </c>
      <c r="K43" s="73">
        <f>SUM(L43,M43,N43)</f>
        <v>40.17</v>
      </c>
      <c r="L43" s="77">
        <v>24.1</v>
      </c>
      <c r="M43" s="78">
        <v>16.07</v>
      </c>
      <c r="N43" s="70"/>
      <c r="O43" s="76"/>
      <c r="P43" s="77"/>
      <c r="Q43" s="78"/>
      <c r="R43" s="70"/>
      <c r="S43" s="76"/>
      <c r="T43" s="77"/>
      <c r="U43" s="78"/>
      <c r="V43" s="51"/>
    </row>
    <row r="44" spans="1:22" ht="111.75" customHeight="1" x14ac:dyDescent="0.25">
      <c r="A44" s="8">
        <v>39</v>
      </c>
      <c r="B44" s="37" t="s">
        <v>191</v>
      </c>
      <c r="C44" s="52" t="s">
        <v>192</v>
      </c>
      <c r="D44" s="8" t="s">
        <v>193</v>
      </c>
      <c r="E44" s="79" t="s">
        <v>194</v>
      </c>
      <c r="F44" s="80" t="s">
        <v>195</v>
      </c>
      <c r="G44" s="39">
        <v>0</v>
      </c>
      <c r="H44" s="39">
        <v>0</v>
      </c>
      <c r="I44" s="40">
        <f t="shared" si="0"/>
        <v>152.41</v>
      </c>
      <c r="J44" s="48">
        <f t="shared" si="1"/>
        <v>179.31</v>
      </c>
      <c r="K44" s="73"/>
      <c r="L44" s="81"/>
      <c r="M44" s="82"/>
      <c r="N44" s="70"/>
      <c r="O44" s="73">
        <f>SUM(P44,Q44,R44)</f>
        <v>58.82</v>
      </c>
      <c r="P44" s="68">
        <v>50</v>
      </c>
      <c r="Q44" s="69">
        <v>8.82</v>
      </c>
      <c r="R44" s="70"/>
      <c r="S44" s="73">
        <f>SUM(T44,U44,V44)</f>
        <v>120.49</v>
      </c>
      <c r="T44" s="68">
        <v>102.41</v>
      </c>
      <c r="U44" s="69">
        <v>18.079999999999998</v>
      </c>
      <c r="V44" s="70"/>
    </row>
    <row r="45" spans="1:22" ht="111.75" customHeight="1" x14ac:dyDescent="0.25">
      <c r="A45" s="19">
        <v>40</v>
      </c>
      <c r="B45" s="37" t="s">
        <v>196</v>
      </c>
      <c r="C45" s="38" t="s">
        <v>197</v>
      </c>
      <c r="D45" s="8" t="s">
        <v>198</v>
      </c>
      <c r="E45" s="83" t="s">
        <v>115</v>
      </c>
      <c r="F45" s="84" t="s">
        <v>199</v>
      </c>
      <c r="G45" s="39">
        <v>0</v>
      </c>
      <c r="H45" s="39">
        <v>0</v>
      </c>
      <c r="I45" s="40">
        <f t="shared" si="0"/>
        <v>158.59</v>
      </c>
      <c r="J45" s="48">
        <f t="shared" si="1"/>
        <v>160.19999999999999</v>
      </c>
      <c r="K45" s="73"/>
      <c r="L45" s="85"/>
      <c r="M45" s="86"/>
      <c r="N45" s="70"/>
      <c r="O45" s="73">
        <f t="shared" ref="O45:O51" si="5">SUM(P45:R45)</f>
        <v>68.69</v>
      </c>
      <c r="P45" s="85">
        <v>68</v>
      </c>
      <c r="Q45" s="86">
        <v>0.69</v>
      </c>
      <c r="R45" s="70"/>
      <c r="S45" s="73">
        <f t="shared" ref="S45:S51" si="6">SUM(T45:V45)</f>
        <v>91.51</v>
      </c>
      <c r="T45" s="85">
        <v>90.59</v>
      </c>
      <c r="U45" s="86">
        <v>0.92</v>
      </c>
      <c r="V45" s="70"/>
    </row>
    <row r="46" spans="1:22" ht="111.75" customHeight="1" x14ac:dyDescent="0.25">
      <c r="A46" s="13">
        <v>41</v>
      </c>
      <c r="B46" s="37" t="s">
        <v>200</v>
      </c>
      <c r="C46" s="38" t="s">
        <v>201</v>
      </c>
      <c r="D46" s="8" t="s">
        <v>124</v>
      </c>
      <c r="E46" s="66" t="s">
        <v>202</v>
      </c>
      <c r="F46" s="66" t="s">
        <v>203</v>
      </c>
      <c r="G46" s="39">
        <v>0</v>
      </c>
      <c r="H46" s="39">
        <v>0</v>
      </c>
      <c r="I46" s="40">
        <f t="shared" si="0"/>
        <v>337.47</v>
      </c>
      <c r="J46" s="48">
        <f t="shared" si="1"/>
        <v>852.63</v>
      </c>
      <c r="K46" s="73"/>
      <c r="L46" s="54"/>
      <c r="M46" s="39"/>
      <c r="N46" s="70"/>
      <c r="O46" s="65">
        <f t="shared" si="5"/>
        <v>94.67</v>
      </c>
      <c r="P46" s="54">
        <v>37.47</v>
      </c>
      <c r="Q46" s="39">
        <v>2.25</v>
      </c>
      <c r="R46" s="70">
        <v>54.95</v>
      </c>
      <c r="S46" s="49">
        <f t="shared" si="6"/>
        <v>757.96</v>
      </c>
      <c r="T46" s="54">
        <v>300</v>
      </c>
      <c r="U46" s="39">
        <v>18.04</v>
      </c>
      <c r="V46" s="70">
        <v>439.92</v>
      </c>
    </row>
    <row r="47" spans="1:22" ht="111.75" customHeight="1" x14ac:dyDescent="0.25">
      <c r="A47" s="8">
        <v>42</v>
      </c>
      <c r="B47" s="37" t="s">
        <v>204</v>
      </c>
      <c r="C47" s="38" t="s">
        <v>145</v>
      </c>
      <c r="D47" s="8" t="s">
        <v>205</v>
      </c>
      <c r="E47" s="53" t="s">
        <v>147</v>
      </c>
      <c r="F47" s="87" t="s">
        <v>206</v>
      </c>
      <c r="G47" s="39">
        <v>0</v>
      </c>
      <c r="H47" s="39">
        <v>0</v>
      </c>
      <c r="I47" s="40">
        <f t="shared" si="0"/>
        <v>112.37</v>
      </c>
      <c r="J47" s="48">
        <f t="shared" si="1"/>
        <v>187.27999999999997</v>
      </c>
      <c r="K47" s="73"/>
      <c r="L47" s="54"/>
      <c r="M47" s="39"/>
      <c r="N47" s="70"/>
      <c r="O47" s="65">
        <f t="shared" si="5"/>
        <v>53.949999999999996</v>
      </c>
      <c r="P47" s="54">
        <v>32.369999999999997</v>
      </c>
      <c r="Q47" s="39">
        <v>21.58</v>
      </c>
      <c r="R47" s="70"/>
      <c r="S47" s="49">
        <f t="shared" si="6"/>
        <v>133.32999999999998</v>
      </c>
      <c r="T47" s="54">
        <v>80</v>
      </c>
      <c r="U47" s="39">
        <v>53.33</v>
      </c>
      <c r="V47" s="70"/>
    </row>
    <row r="48" spans="1:22" ht="111.75" customHeight="1" x14ac:dyDescent="0.25">
      <c r="A48" s="19">
        <v>43</v>
      </c>
      <c r="B48" s="37" t="s">
        <v>207</v>
      </c>
      <c r="C48" s="38" t="s">
        <v>208</v>
      </c>
      <c r="D48" s="8" t="s">
        <v>209</v>
      </c>
      <c r="E48" s="88" t="s">
        <v>210</v>
      </c>
      <c r="F48" s="88" t="s">
        <v>136</v>
      </c>
      <c r="G48" s="39">
        <v>0</v>
      </c>
      <c r="H48" s="39">
        <v>0</v>
      </c>
      <c r="I48" s="40">
        <f t="shared" si="0"/>
        <v>50.010000000000005</v>
      </c>
      <c r="J48" s="48">
        <f t="shared" si="1"/>
        <v>91.210000000000008</v>
      </c>
      <c r="K48" s="73"/>
      <c r="L48" s="61"/>
      <c r="M48" s="62"/>
      <c r="N48" s="70"/>
      <c r="O48" s="89">
        <f t="shared" si="5"/>
        <v>36.480000000000004</v>
      </c>
      <c r="P48" s="61">
        <v>20</v>
      </c>
      <c r="Q48" s="62">
        <v>16.48</v>
      </c>
      <c r="R48" s="70"/>
      <c r="S48" s="90">
        <f t="shared" si="6"/>
        <v>54.730000000000004</v>
      </c>
      <c r="T48" s="61">
        <v>30.01</v>
      </c>
      <c r="U48" s="62">
        <v>24.72</v>
      </c>
      <c r="V48" s="51"/>
    </row>
    <row r="49" spans="1:22" ht="111.75" customHeight="1" x14ac:dyDescent="0.25">
      <c r="A49" s="13">
        <v>44</v>
      </c>
      <c r="B49" s="37" t="s">
        <v>211</v>
      </c>
      <c r="C49" s="38" t="s">
        <v>212</v>
      </c>
      <c r="D49" s="8" t="s">
        <v>213</v>
      </c>
      <c r="E49" s="60" t="s">
        <v>214</v>
      </c>
      <c r="F49" s="91" t="s">
        <v>199</v>
      </c>
      <c r="G49" s="39">
        <v>0</v>
      </c>
      <c r="H49" s="39">
        <v>0</v>
      </c>
      <c r="I49" s="40">
        <f t="shared" si="0"/>
        <v>40.989999999999995</v>
      </c>
      <c r="J49" s="48">
        <f t="shared" si="1"/>
        <v>56.31</v>
      </c>
      <c r="K49" s="73"/>
      <c r="L49" s="61"/>
      <c r="M49" s="62"/>
      <c r="N49" s="70"/>
      <c r="O49" s="89">
        <f t="shared" si="5"/>
        <v>22.529999999999998</v>
      </c>
      <c r="P49" s="54">
        <v>16.399999999999999</v>
      </c>
      <c r="Q49" s="39">
        <v>6.13</v>
      </c>
      <c r="R49" s="70"/>
      <c r="S49" s="90">
        <f t="shared" si="6"/>
        <v>33.78</v>
      </c>
      <c r="T49" s="54">
        <v>24.59</v>
      </c>
      <c r="U49" s="39">
        <v>9.19</v>
      </c>
      <c r="V49" s="70"/>
    </row>
    <row r="50" spans="1:22" ht="111.75" customHeight="1" x14ac:dyDescent="0.25">
      <c r="A50" s="8">
        <v>45</v>
      </c>
      <c r="B50" s="37" t="s">
        <v>215</v>
      </c>
      <c r="C50" s="38" t="s">
        <v>216</v>
      </c>
      <c r="D50" s="8" t="s">
        <v>217</v>
      </c>
      <c r="E50" s="92" t="s">
        <v>210</v>
      </c>
      <c r="F50" s="93" t="s">
        <v>136</v>
      </c>
      <c r="G50" s="39">
        <v>0</v>
      </c>
      <c r="H50" s="39">
        <v>0</v>
      </c>
      <c r="I50" s="40">
        <f t="shared" si="0"/>
        <v>69.930000000000007</v>
      </c>
      <c r="J50" s="48">
        <f t="shared" si="1"/>
        <v>127.43</v>
      </c>
      <c r="K50" s="73"/>
      <c r="L50" s="61"/>
      <c r="M50" s="62"/>
      <c r="N50" s="51"/>
      <c r="O50" s="89">
        <f t="shared" si="5"/>
        <v>50.97</v>
      </c>
      <c r="P50" s="61">
        <v>27.97</v>
      </c>
      <c r="Q50" s="62">
        <v>23</v>
      </c>
      <c r="R50" s="70"/>
      <c r="S50" s="90">
        <f t="shared" si="6"/>
        <v>76.460000000000008</v>
      </c>
      <c r="T50" s="61">
        <v>41.96</v>
      </c>
      <c r="U50" s="62">
        <v>34.5</v>
      </c>
      <c r="V50" s="70"/>
    </row>
    <row r="51" spans="1:22" ht="111.75" customHeight="1" x14ac:dyDescent="0.25">
      <c r="A51" s="19">
        <v>46</v>
      </c>
      <c r="B51" s="37" t="s">
        <v>218</v>
      </c>
      <c r="C51" s="38" t="s">
        <v>219</v>
      </c>
      <c r="D51" s="8" t="s">
        <v>220</v>
      </c>
      <c r="E51" s="60" t="s">
        <v>221</v>
      </c>
      <c r="F51" s="94" t="s">
        <v>136</v>
      </c>
      <c r="G51" s="39">
        <v>0</v>
      </c>
      <c r="H51" s="39">
        <v>0</v>
      </c>
      <c r="I51" s="40">
        <f t="shared" si="0"/>
        <v>94.16</v>
      </c>
      <c r="J51" s="48">
        <f t="shared" si="1"/>
        <v>171.2</v>
      </c>
      <c r="K51" s="49"/>
      <c r="L51" s="61"/>
      <c r="M51" s="62"/>
      <c r="N51" s="51"/>
      <c r="O51" s="89">
        <f t="shared" si="5"/>
        <v>85.6</v>
      </c>
      <c r="P51" s="61">
        <v>47.08</v>
      </c>
      <c r="Q51" s="62">
        <v>38.520000000000003</v>
      </c>
      <c r="R51" s="70"/>
      <c r="S51" s="90">
        <f t="shared" si="6"/>
        <v>85.6</v>
      </c>
      <c r="T51" s="61">
        <v>47.08</v>
      </c>
      <c r="U51" s="62">
        <v>38.520000000000003</v>
      </c>
      <c r="V51" s="70"/>
    </row>
    <row r="52" spans="1:22" ht="111.75" customHeight="1" x14ac:dyDescent="0.25">
      <c r="A52" s="13">
        <v>47</v>
      </c>
      <c r="B52" s="37" t="s">
        <v>222</v>
      </c>
      <c r="C52" s="95" t="s">
        <v>223</v>
      </c>
      <c r="D52" s="8" t="s">
        <v>224</v>
      </c>
      <c r="E52" s="60" t="s">
        <v>225</v>
      </c>
      <c r="F52" s="96" t="s">
        <v>190</v>
      </c>
      <c r="G52" s="39">
        <v>0</v>
      </c>
      <c r="H52" s="39">
        <v>0</v>
      </c>
      <c r="I52" s="40">
        <f t="shared" si="0"/>
        <v>47.1</v>
      </c>
      <c r="J52" s="48">
        <f t="shared" si="1"/>
        <v>58.870000000000005</v>
      </c>
      <c r="K52" s="49">
        <f>SUM(L52,M52,N52)</f>
        <v>58.870000000000005</v>
      </c>
      <c r="L52" s="77">
        <v>47.1</v>
      </c>
      <c r="M52" s="78">
        <v>11.77</v>
      </c>
      <c r="N52" s="70"/>
      <c r="O52" s="97"/>
      <c r="P52" s="77"/>
      <c r="Q52" s="78"/>
      <c r="R52" s="70"/>
      <c r="S52" s="76"/>
      <c r="T52" s="77"/>
      <c r="U52" s="78"/>
      <c r="V52" s="51"/>
    </row>
    <row r="53" spans="1:22" ht="111.75" customHeight="1" x14ac:dyDescent="0.25">
      <c r="A53" s="19">
        <v>48</v>
      </c>
      <c r="B53" s="37" t="s">
        <v>226</v>
      </c>
      <c r="C53" s="95" t="s">
        <v>228</v>
      </c>
      <c r="D53" s="8" t="s">
        <v>229</v>
      </c>
      <c r="E53" s="60" t="s">
        <v>230</v>
      </c>
      <c r="F53" s="96" t="s">
        <v>190</v>
      </c>
      <c r="G53" s="39">
        <v>0</v>
      </c>
      <c r="H53" s="39">
        <v>0</v>
      </c>
      <c r="I53" s="40">
        <f t="shared" si="0"/>
        <v>23.54</v>
      </c>
      <c r="J53" s="48">
        <f t="shared" si="1"/>
        <v>52.019999999999996</v>
      </c>
      <c r="K53" s="49">
        <f>SUM(L53,M53,N53)</f>
        <v>52.019999999999996</v>
      </c>
      <c r="L53" s="77">
        <v>23.54</v>
      </c>
      <c r="M53" s="78">
        <v>28.48</v>
      </c>
      <c r="N53" s="70"/>
      <c r="O53" s="89"/>
      <c r="P53" s="77"/>
      <c r="Q53" s="78"/>
      <c r="R53" s="70"/>
      <c r="S53" s="76"/>
      <c r="T53" s="77"/>
      <c r="U53" s="78"/>
      <c r="V53" s="70"/>
    </row>
    <row r="54" spans="1:22" ht="111.75" customHeight="1" x14ac:dyDescent="0.25">
      <c r="A54" s="13">
        <v>49</v>
      </c>
      <c r="B54" s="37" t="s">
        <v>227</v>
      </c>
      <c r="C54" s="95" t="s">
        <v>232</v>
      </c>
      <c r="D54" s="8" t="s">
        <v>233</v>
      </c>
      <c r="E54" s="60" t="s">
        <v>234</v>
      </c>
      <c r="F54" s="96" t="s">
        <v>235</v>
      </c>
      <c r="G54" s="39">
        <v>0</v>
      </c>
      <c r="H54" s="39">
        <v>0</v>
      </c>
      <c r="I54" s="40">
        <f t="shared" si="0"/>
        <v>121.14</v>
      </c>
      <c r="J54" s="48">
        <f t="shared" si="1"/>
        <v>201.9</v>
      </c>
      <c r="K54" s="49"/>
      <c r="L54" s="77"/>
      <c r="M54" s="78"/>
      <c r="N54" s="70"/>
      <c r="O54" s="49">
        <f>SUM(P54,Q54,R54)</f>
        <v>100.95</v>
      </c>
      <c r="P54" s="77">
        <v>60.57</v>
      </c>
      <c r="Q54" s="78">
        <v>15.14</v>
      </c>
      <c r="R54" s="70">
        <v>25.24</v>
      </c>
      <c r="S54" s="89">
        <f>SUM(T54:V54)</f>
        <v>100.95</v>
      </c>
      <c r="T54" s="77">
        <v>60.57</v>
      </c>
      <c r="U54" s="78">
        <v>15.14</v>
      </c>
      <c r="V54" s="70">
        <v>25.24</v>
      </c>
    </row>
    <row r="55" spans="1:22" ht="111.75" customHeight="1" x14ac:dyDescent="0.25">
      <c r="A55" s="19">
        <v>50</v>
      </c>
      <c r="B55" s="37" t="s">
        <v>231</v>
      </c>
      <c r="C55" s="95" t="s">
        <v>237</v>
      </c>
      <c r="D55" s="8" t="s">
        <v>238</v>
      </c>
      <c r="E55" s="60" t="s">
        <v>239</v>
      </c>
      <c r="F55" s="96" t="s">
        <v>240</v>
      </c>
      <c r="G55" s="39">
        <v>0</v>
      </c>
      <c r="H55" s="39">
        <v>0</v>
      </c>
      <c r="I55" s="40">
        <f t="shared" si="0"/>
        <v>165.74</v>
      </c>
      <c r="J55" s="48">
        <f t="shared" si="1"/>
        <v>236.78</v>
      </c>
      <c r="K55" s="49"/>
      <c r="L55" s="77"/>
      <c r="M55" s="78"/>
      <c r="N55" s="70"/>
      <c r="O55" s="89">
        <f>SUM(P55:R55)</f>
        <v>78.930000000000007</v>
      </c>
      <c r="P55" s="77">
        <v>55.25</v>
      </c>
      <c r="Q55" s="78">
        <v>23.68</v>
      </c>
      <c r="R55" s="70"/>
      <c r="S55" s="49">
        <f t="shared" ref="S55:S62" si="7">SUM(T55,U55,V55)</f>
        <v>157.85</v>
      </c>
      <c r="T55" s="77">
        <v>110.49</v>
      </c>
      <c r="U55" s="78">
        <v>47.36</v>
      </c>
      <c r="V55" s="70"/>
    </row>
    <row r="56" spans="1:22" ht="111.75" customHeight="1" x14ac:dyDescent="0.25">
      <c r="A56" s="13">
        <v>51</v>
      </c>
      <c r="B56" s="37" t="s">
        <v>236</v>
      </c>
      <c r="C56" s="95" t="s">
        <v>242</v>
      </c>
      <c r="D56" s="8" t="s">
        <v>243</v>
      </c>
      <c r="E56" s="60" t="s">
        <v>244</v>
      </c>
      <c r="F56" s="96" t="s">
        <v>92</v>
      </c>
      <c r="G56" s="39">
        <v>0</v>
      </c>
      <c r="H56" s="39">
        <v>0</v>
      </c>
      <c r="I56" s="40">
        <f t="shared" si="0"/>
        <v>268.58000000000004</v>
      </c>
      <c r="J56" s="48">
        <f t="shared" si="1"/>
        <v>447.63</v>
      </c>
      <c r="K56" s="49"/>
      <c r="L56" s="77"/>
      <c r="M56" s="78"/>
      <c r="N56" s="70"/>
      <c r="O56" s="49">
        <f>SUM(P56,Q56,R56)</f>
        <v>96.4</v>
      </c>
      <c r="P56" s="77">
        <v>57.84</v>
      </c>
      <c r="Q56" s="78">
        <v>38.56</v>
      </c>
      <c r="R56" s="70"/>
      <c r="S56" s="49">
        <f t="shared" si="7"/>
        <v>351.23</v>
      </c>
      <c r="T56" s="77">
        <v>210.74</v>
      </c>
      <c r="U56" s="78">
        <v>140.49</v>
      </c>
      <c r="V56" s="51"/>
    </row>
    <row r="57" spans="1:22" ht="111.75" customHeight="1" x14ac:dyDescent="0.25">
      <c r="A57" s="19">
        <v>52</v>
      </c>
      <c r="B57" s="37" t="s">
        <v>241</v>
      </c>
      <c r="C57" s="95" t="s">
        <v>246</v>
      </c>
      <c r="D57" s="8" t="s">
        <v>247</v>
      </c>
      <c r="E57" s="60" t="s">
        <v>248</v>
      </c>
      <c r="F57" s="96" t="s">
        <v>249</v>
      </c>
      <c r="G57" s="39">
        <v>0</v>
      </c>
      <c r="H57" s="39">
        <v>0</v>
      </c>
      <c r="I57" s="40">
        <f t="shared" si="0"/>
        <v>33.6</v>
      </c>
      <c r="J57" s="48">
        <f t="shared" si="1"/>
        <v>49.400000000000006</v>
      </c>
      <c r="K57" s="49"/>
      <c r="L57" s="77"/>
      <c r="M57" s="78"/>
      <c r="N57" s="70"/>
      <c r="O57" s="49"/>
      <c r="P57" s="77"/>
      <c r="Q57" s="78"/>
      <c r="R57" s="70"/>
      <c r="S57" s="49">
        <f t="shared" si="7"/>
        <v>49.400000000000006</v>
      </c>
      <c r="T57" s="77">
        <v>33.6</v>
      </c>
      <c r="U57" s="78">
        <v>15.8</v>
      </c>
      <c r="V57" s="70"/>
    </row>
    <row r="58" spans="1:22" ht="111.75" customHeight="1" x14ac:dyDescent="0.25">
      <c r="A58" s="13">
        <v>53</v>
      </c>
      <c r="B58" s="37" t="s">
        <v>245</v>
      </c>
      <c r="C58" s="95" t="s">
        <v>251</v>
      </c>
      <c r="D58" s="8" t="s">
        <v>252</v>
      </c>
      <c r="E58" s="60" t="s">
        <v>253</v>
      </c>
      <c r="F58" s="96" t="s">
        <v>254</v>
      </c>
      <c r="G58" s="39">
        <v>0</v>
      </c>
      <c r="H58" s="39">
        <v>0</v>
      </c>
      <c r="I58" s="40">
        <f t="shared" si="0"/>
        <v>33.01</v>
      </c>
      <c r="J58" s="48">
        <f t="shared" si="1"/>
        <v>66.02</v>
      </c>
      <c r="K58" s="49"/>
      <c r="L58" s="77"/>
      <c r="M58" s="78"/>
      <c r="N58" s="70"/>
      <c r="O58" s="49"/>
      <c r="P58" s="77"/>
      <c r="Q58" s="78"/>
      <c r="R58" s="70"/>
      <c r="S58" s="49">
        <f t="shared" si="7"/>
        <v>66.02</v>
      </c>
      <c r="T58" s="77">
        <v>33.01</v>
      </c>
      <c r="U58" s="78">
        <v>33.01</v>
      </c>
      <c r="V58" s="70"/>
    </row>
    <row r="59" spans="1:22" ht="111.75" customHeight="1" x14ac:dyDescent="0.25">
      <c r="A59" s="19">
        <v>54</v>
      </c>
      <c r="B59" s="37" t="s">
        <v>250</v>
      </c>
      <c r="C59" s="95" t="s">
        <v>256</v>
      </c>
      <c r="D59" s="8" t="s">
        <v>257</v>
      </c>
      <c r="E59" s="60" t="s">
        <v>258</v>
      </c>
      <c r="F59" s="96" t="s">
        <v>259</v>
      </c>
      <c r="G59" s="39">
        <v>0</v>
      </c>
      <c r="H59" s="39">
        <v>0</v>
      </c>
      <c r="I59" s="40">
        <f t="shared" si="0"/>
        <v>107.68</v>
      </c>
      <c r="J59" s="48">
        <f t="shared" si="1"/>
        <v>134.60000000000002</v>
      </c>
      <c r="K59" s="49"/>
      <c r="L59" s="77"/>
      <c r="M59" s="78"/>
      <c r="N59" s="70"/>
      <c r="O59" s="49"/>
      <c r="P59" s="77"/>
      <c r="Q59" s="78"/>
      <c r="R59" s="78"/>
      <c r="S59" s="49">
        <f t="shared" si="7"/>
        <v>134.60000000000002</v>
      </c>
      <c r="T59" s="77">
        <v>107.68</v>
      </c>
      <c r="U59" s="78">
        <v>13.46</v>
      </c>
      <c r="V59" s="98">
        <v>13.46</v>
      </c>
    </row>
    <row r="60" spans="1:22" ht="111.75" customHeight="1" x14ac:dyDescent="0.25">
      <c r="A60" s="13">
        <v>55</v>
      </c>
      <c r="B60" s="37" t="s">
        <v>255</v>
      </c>
      <c r="C60" s="95" t="s">
        <v>261</v>
      </c>
      <c r="D60" s="8" t="s">
        <v>262</v>
      </c>
      <c r="E60" s="60" t="s">
        <v>263</v>
      </c>
      <c r="F60" s="96" t="s">
        <v>264</v>
      </c>
      <c r="G60" s="39">
        <v>0</v>
      </c>
      <c r="H60" s="39">
        <v>0</v>
      </c>
      <c r="I60" s="40">
        <f t="shared" si="0"/>
        <v>93.46</v>
      </c>
      <c r="J60" s="48">
        <f t="shared" si="1"/>
        <v>124.78</v>
      </c>
      <c r="K60" s="89"/>
      <c r="L60" s="77"/>
      <c r="M60" s="78"/>
      <c r="N60" s="70"/>
      <c r="O60" s="49"/>
      <c r="P60" s="77"/>
      <c r="Q60" s="78"/>
      <c r="R60" s="70"/>
      <c r="S60" s="49">
        <f t="shared" si="7"/>
        <v>124.78</v>
      </c>
      <c r="T60" s="77">
        <v>93.46</v>
      </c>
      <c r="U60" s="78">
        <v>31.32</v>
      </c>
      <c r="V60" s="70"/>
    </row>
    <row r="61" spans="1:22" ht="111.75" customHeight="1" x14ac:dyDescent="0.25">
      <c r="A61" s="19">
        <v>56</v>
      </c>
      <c r="B61" s="37" t="s">
        <v>260</v>
      </c>
      <c r="C61" s="95" t="s">
        <v>266</v>
      </c>
      <c r="D61" s="8" t="s">
        <v>267</v>
      </c>
      <c r="E61" s="60" t="s">
        <v>268</v>
      </c>
      <c r="F61" s="96" t="s">
        <v>269</v>
      </c>
      <c r="G61" s="39">
        <v>0</v>
      </c>
      <c r="H61" s="39">
        <v>0</v>
      </c>
      <c r="I61" s="40">
        <f t="shared" si="0"/>
        <v>64.5</v>
      </c>
      <c r="J61" s="48">
        <f t="shared" si="1"/>
        <v>129.01</v>
      </c>
      <c r="K61" s="89"/>
      <c r="L61" s="77"/>
      <c r="M61" s="78"/>
      <c r="N61" s="70"/>
      <c r="O61" s="49"/>
      <c r="P61" s="77"/>
      <c r="Q61" s="78"/>
      <c r="R61" s="70"/>
      <c r="S61" s="49">
        <f t="shared" si="7"/>
        <v>129.01</v>
      </c>
      <c r="T61" s="77">
        <v>64.5</v>
      </c>
      <c r="U61" s="78">
        <v>64.510000000000005</v>
      </c>
      <c r="V61" s="70"/>
    </row>
    <row r="62" spans="1:22" ht="111.75" customHeight="1" x14ac:dyDescent="0.25">
      <c r="A62" s="13">
        <v>57</v>
      </c>
      <c r="B62" s="37" t="s">
        <v>265</v>
      </c>
      <c r="C62" s="95" t="s">
        <v>271</v>
      </c>
      <c r="D62" s="8" t="s">
        <v>272</v>
      </c>
      <c r="E62" s="60" t="s">
        <v>273</v>
      </c>
      <c r="F62" s="96" t="s">
        <v>274</v>
      </c>
      <c r="G62" s="39">
        <v>0</v>
      </c>
      <c r="H62" s="39">
        <v>0</v>
      </c>
      <c r="I62" s="40">
        <f t="shared" si="0"/>
        <v>40</v>
      </c>
      <c r="J62" s="48">
        <f t="shared" si="1"/>
        <v>50</v>
      </c>
      <c r="K62" s="49"/>
      <c r="L62" s="77"/>
      <c r="M62" s="78"/>
      <c r="N62" s="70"/>
      <c r="O62" s="49"/>
      <c r="P62" s="77"/>
      <c r="Q62" s="78"/>
      <c r="R62" s="70"/>
      <c r="S62" s="49">
        <f t="shared" si="7"/>
        <v>50</v>
      </c>
      <c r="T62" s="77">
        <v>40</v>
      </c>
      <c r="U62" s="78">
        <v>10</v>
      </c>
      <c r="V62" s="70"/>
    </row>
    <row r="63" spans="1:22" x14ac:dyDescent="0.25">
      <c r="A63" s="19">
        <v>58</v>
      </c>
      <c r="B63" s="223" t="s">
        <v>275</v>
      </c>
      <c r="C63" s="224"/>
      <c r="D63" s="224"/>
      <c r="E63" s="224"/>
      <c r="F63" s="224"/>
      <c r="G63" s="224"/>
      <c r="H63" s="224"/>
      <c r="I63" s="225"/>
      <c r="J63" s="99">
        <f t="shared" si="1"/>
        <v>12528.779999999999</v>
      </c>
      <c r="K63" s="100">
        <f t="shared" ref="K63:V63" si="8">SUM(K8:K62)</f>
        <v>4234.7199999999993</v>
      </c>
      <c r="L63" s="101">
        <f t="shared" si="8"/>
        <v>2853.6299999999992</v>
      </c>
      <c r="M63" s="102">
        <f t="shared" si="8"/>
        <v>1097.3800000000001</v>
      </c>
      <c r="N63" s="103">
        <f t="shared" si="8"/>
        <v>283.70999999999998</v>
      </c>
      <c r="O63" s="100">
        <f t="shared" si="8"/>
        <v>4178.2999999999993</v>
      </c>
      <c r="P63" s="101">
        <f t="shared" si="8"/>
        <v>2581.5399999999995</v>
      </c>
      <c r="Q63" s="102">
        <f t="shared" si="8"/>
        <v>1413.2600000000002</v>
      </c>
      <c r="R63" s="103">
        <f t="shared" si="8"/>
        <v>183.5</v>
      </c>
      <c r="S63" s="100">
        <f t="shared" si="8"/>
        <v>4115.7599999999993</v>
      </c>
      <c r="T63" s="101">
        <f t="shared" si="8"/>
        <v>2817.37</v>
      </c>
      <c r="U63" s="102">
        <f t="shared" si="8"/>
        <v>813.00000000000011</v>
      </c>
      <c r="V63" s="103">
        <f t="shared" si="8"/>
        <v>485.39</v>
      </c>
    </row>
    <row r="64" spans="1:22" x14ac:dyDescent="0.25">
      <c r="A64" s="13">
        <v>59</v>
      </c>
      <c r="B64" s="226" t="s">
        <v>276</v>
      </c>
      <c r="C64" s="226"/>
      <c r="D64" s="226"/>
      <c r="E64" s="226"/>
      <c r="F64" s="226"/>
      <c r="G64" s="226"/>
      <c r="H64" s="226"/>
      <c r="I64" s="226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</row>
    <row r="65" spans="1:22" ht="96" customHeight="1" x14ac:dyDescent="0.25">
      <c r="A65" s="19">
        <v>60</v>
      </c>
      <c r="B65" s="37" t="s">
        <v>270</v>
      </c>
      <c r="C65" s="104" t="s">
        <v>278</v>
      </c>
      <c r="D65" s="19" t="s">
        <v>279</v>
      </c>
      <c r="E65" s="104" t="s">
        <v>221</v>
      </c>
      <c r="F65" s="105" t="s">
        <v>280</v>
      </c>
      <c r="G65" s="106">
        <v>62.550000000000004</v>
      </c>
      <c r="H65" s="106">
        <v>13.45</v>
      </c>
      <c r="I65" s="107">
        <f t="shared" ref="I65:I83" si="9">G65+L65+P65+T65</f>
        <v>225.4</v>
      </c>
      <c r="J65" s="41">
        <f t="shared" ref="J65:J85" si="10">SUM(K65,O65,S65)</f>
        <v>210.51</v>
      </c>
      <c r="K65" s="42">
        <f>SUM(L65,M65,N65)</f>
        <v>210.51</v>
      </c>
      <c r="L65" s="43">
        <v>162.85</v>
      </c>
      <c r="M65" s="44">
        <v>47.66</v>
      </c>
      <c r="N65" s="45"/>
      <c r="O65" s="42"/>
      <c r="P65" s="43"/>
      <c r="Q65" s="44"/>
      <c r="R65" s="45"/>
      <c r="S65" s="42"/>
      <c r="T65" s="43"/>
      <c r="U65" s="44"/>
      <c r="V65" s="45"/>
    </row>
    <row r="66" spans="1:22" ht="96" customHeight="1" x14ac:dyDescent="0.25">
      <c r="A66" s="13">
        <v>61</v>
      </c>
      <c r="B66" s="37" t="s">
        <v>277</v>
      </c>
      <c r="C66" s="52" t="s">
        <v>282</v>
      </c>
      <c r="D66" s="8" t="s">
        <v>283</v>
      </c>
      <c r="E66" s="52" t="s">
        <v>284</v>
      </c>
      <c r="F66" s="52" t="s">
        <v>285</v>
      </c>
      <c r="G66" s="39">
        <v>99.25</v>
      </c>
      <c r="H66" s="39">
        <v>0</v>
      </c>
      <c r="I66" s="40">
        <f>G66+L66+P66+T66</f>
        <v>180.39</v>
      </c>
      <c r="J66" s="48">
        <f t="shared" si="10"/>
        <v>81.14</v>
      </c>
      <c r="K66" s="108">
        <f>SUM(L66,M66,N66)</f>
        <v>81.14</v>
      </c>
      <c r="L66" s="54">
        <v>81.14</v>
      </c>
      <c r="M66" s="39"/>
      <c r="N66" s="51"/>
      <c r="O66" s="108"/>
      <c r="P66" s="54"/>
      <c r="Q66" s="39"/>
      <c r="R66" s="51"/>
      <c r="S66" s="108"/>
      <c r="T66" s="54"/>
      <c r="U66" s="39"/>
      <c r="V66" s="51"/>
    </row>
    <row r="67" spans="1:22" ht="96" customHeight="1" x14ac:dyDescent="0.25">
      <c r="A67" s="19">
        <v>62</v>
      </c>
      <c r="B67" s="37" t="s">
        <v>281</v>
      </c>
      <c r="C67" s="52" t="s">
        <v>287</v>
      </c>
      <c r="D67" s="8" t="s">
        <v>288</v>
      </c>
      <c r="E67" s="52" t="s">
        <v>289</v>
      </c>
      <c r="F67" s="52" t="s">
        <v>290</v>
      </c>
      <c r="G67" s="39">
        <v>0</v>
      </c>
      <c r="H67" s="39">
        <v>0</v>
      </c>
      <c r="I67" s="40">
        <f t="shared" si="9"/>
        <v>230</v>
      </c>
      <c r="J67" s="48">
        <f t="shared" si="10"/>
        <v>230</v>
      </c>
      <c r="K67" s="49"/>
      <c r="L67" s="50"/>
      <c r="M67" s="39"/>
      <c r="N67" s="51"/>
      <c r="O67" s="49">
        <f>SUM(P67:R67)</f>
        <v>99.66</v>
      </c>
      <c r="P67" s="50">
        <v>99.66</v>
      </c>
      <c r="Q67" s="39"/>
      <c r="R67" s="51"/>
      <c r="S67" s="49">
        <f t="shared" ref="S67" si="11">SUM(T67,U67,V67)</f>
        <v>130.34</v>
      </c>
      <c r="T67" s="50">
        <v>130.34</v>
      </c>
      <c r="U67" s="39"/>
      <c r="V67" s="51"/>
    </row>
    <row r="68" spans="1:22" ht="96" customHeight="1" x14ac:dyDescent="0.25">
      <c r="A68" s="13">
        <v>63</v>
      </c>
      <c r="B68" s="37" t="s">
        <v>286</v>
      </c>
      <c r="C68" s="38" t="s">
        <v>292</v>
      </c>
      <c r="D68" s="8" t="s">
        <v>293</v>
      </c>
      <c r="E68" s="38" t="s">
        <v>294</v>
      </c>
      <c r="F68" s="38" t="s">
        <v>295</v>
      </c>
      <c r="G68" s="39">
        <v>0</v>
      </c>
      <c r="H68" s="39">
        <v>0</v>
      </c>
      <c r="I68" s="40">
        <f t="shared" si="9"/>
        <v>64.349999999999994</v>
      </c>
      <c r="J68" s="48">
        <f t="shared" si="10"/>
        <v>65.66</v>
      </c>
      <c r="K68" s="49">
        <f t="shared" ref="K68:K77" si="12">SUM(L68:N68)</f>
        <v>18.149999999999999</v>
      </c>
      <c r="L68" s="54">
        <v>17.79</v>
      </c>
      <c r="M68" s="39">
        <v>0.36</v>
      </c>
      <c r="N68" s="51"/>
      <c r="O68" s="49">
        <f>SUM(P68:R68)</f>
        <v>47.510000000000005</v>
      </c>
      <c r="P68" s="54">
        <v>46.56</v>
      </c>
      <c r="Q68" s="39">
        <v>0.95</v>
      </c>
      <c r="R68" s="51"/>
      <c r="S68" s="49"/>
      <c r="T68" s="54"/>
      <c r="U68" s="39"/>
      <c r="V68" s="51"/>
    </row>
    <row r="69" spans="1:22" ht="96" customHeight="1" x14ac:dyDescent="0.25">
      <c r="A69" s="19">
        <v>64</v>
      </c>
      <c r="B69" s="37" t="s">
        <v>291</v>
      </c>
      <c r="C69" s="38" t="s">
        <v>150</v>
      </c>
      <c r="D69" s="8" t="s">
        <v>146</v>
      </c>
      <c r="E69" s="38" t="s">
        <v>147</v>
      </c>
      <c r="F69" s="38" t="s">
        <v>297</v>
      </c>
      <c r="G69" s="39">
        <v>12.3</v>
      </c>
      <c r="H69" s="39">
        <v>5.0199999999999996</v>
      </c>
      <c r="I69" s="40">
        <f t="shared" si="9"/>
        <v>74.52</v>
      </c>
      <c r="J69" s="48">
        <f t="shared" si="10"/>
        <v>87.64</v>
      </c>
      <c r="K69" s="49">
        <f t="shared" si="12"/>
        <v>87.64</v>
      </c>
      <c r="L69" s="54">
        <v>62.22</v>
      </c>
      <c r="M69" s="39">
        <v>25.42</v>
      </c>
      <c r="N69" s="51"/>
      <c r="O69" s="49"/>
      <c r="P69" s="54"/>
      <c r="Q69" s="39"/>
      <c r="R69" s="51"/>
      <c r="S69" s="49"/>
      <c r="T69" s="54"/>
      <c r="U69" s="39"/>
      <c r="V69" s="51"/>
    </row>
    <row r="70" spans="1:22" ht="96" customHeight="1" x14ac:dyDescent="0.25">
      <c r="A70" s="13">
        <v>65</v>
      </c>
      <c r="B70" s="37" t="s">
        <v>296</v>
      </c>
      <c r="C70" s="38" t="s">
        <v>299</v>
      </c>
      <c r="D70" s="8" t="s">
        <v>300</v>
      </c>
      <c r="E70" s="38" t="s">
        <v>301</v>
      </c>
      <c r="F70" s="38" t="s">
        <v>302</v>
      </c>
      <c r="G70" s="39">
        <v>0</v>
      </c>
      <c r="H70" s="39">
        <v>0</v>
      </c>
      <c r="I70" s="40">
        <f t="shared" si="9"/>
        <v>47.22</v>
      </c>
      <c r="J70" s="48">
        <f t="shared" si="10"/>
        <v>59.019999999999996</v>
      </c>
      <c r="K70" s="49">
        <f t="shared" si="12"/>
        <v>28.509999999999998</v>
      </c>
      <c r="L70" s="54">
        <v>22.81</v>
      </c>
      <c r="M70" s="39">
        <v>5.7</v>
      </c>
      <c r="N70" s="51"/>
      <c r="O70" s="49">
        <f t="shared" ref="O70" si="13">SUM(P70:R70)</f>
        <v>30.509999999999998</v>
      </c>
      <c r="P70" s="54">
        <v>24.41</v>
      </c>
      <c r="Q70" s="39">
        <v>6.1</v>
      </c>
      <c r="R70" s="51"/>
      <c r="S70" s="49"/>
      <c r="T70" s="54"/>
      <c r="U70" s="39"/>
      <c r="V70" s="51"/>
    </row>
    <row r="71" spans="1:22" ht="96" customHeight="1" x14ac:dyDescent="0.25">
      <c r="A71" s="19">
        <v>66</v>
      </c>
      <c r="B71" s="37" t="s">
        <v>298</v>
      </c>
      <c r="C71" s="38" t="s">
        <v>304</v>
      </c>
      <c r="D71" s="8" t="s">
        <v>305</v>
      </c>
      <c r="E71" s="38" t="s">
        <v>306</v>
      </c>
      <c r="F71" s="38" t="s">
        <v>307</v>
      </c>
      <c r="G71" s="39">
        <v>10.74</v>
      </c>
      <c r="H71" s="39">
        <v>10.73</v>
      </c>
      <c r="I71" s="40">
        <f t="shared" si="9"/>
        <v>17.27</v>
      </c>
      <c r="J71" s="48">
        <f t="shared" si="10"/>
        <v>13.06</v>
      </c>
      <c r="K71" s="49">
        <f t="shared" si="12"/>
        <v>13.06</v>
      </c>
      <c r="L71" s="54">
        <v>6.53</v>
      </c>
      <c r="M71" s="39">
        <v>6.53</v>
      </c>
      <c r="N71" s="51"/>
      <c r="O71" s="49"/>
      <c r="P71" s="54"/>
      <c r="Q71" s="39"/>
      <c r="R71" s="51"/>
      <c r="S71" s="49"/>
      <c r="T71" s="54"/>
      <c r="U71" s="39"/>
      <c r="V71" s="51"/>
    </row>
    <row r="72" spans="1:22" ht="102.75" customHeight="1" x14ac:dyDescent="0.25">
      <c r="A72" s="13">
        <v>67</v>
      </c>
      <c r="B72" s="37" t="s">
        <v>303</v>
      </c>
      <c r="C72" s="38" t="s">
        <v>309</v>
      </c>
      <c r="D72" s="8" t="s">
        <v>310</v>
      </c>
      <c r="E72" s="38" t="s">
        <v>230</v>
      </c>
      <c r="F72" s="38" t="s">
        <v>311</v>
      </c>
      <c r="G72" s="39">
        <v>27.09</v>
      </c>
      <c r="H72" s="39">
        <v>1.53</v>
      </c>
      <c r="I72" s="40">
        <f t="shared" si="9"/>
        <v>61.129999999999995</v>
      </c>
      <c r="J72" s="48">
        <f t="shared" si="10"/>
        <v>35.949999999999996</v>
      </c>
      <c r="K72" s="49">
        <f t="shared" si="12"/>
        <v>35.949999999999996</v>
      </c>
      <c r="L72" s="54">
        <v>34.04</v>
      </c>
      <c r="M72" s="39">
        <v>1.91</v>
      </c>
      <c r="N72" s="51"/>
      <c r="O72" s="49"/>
      <c r="P72" s="54"/>
      <c r="Q72" s="39"/>
      <c r="R72" s="51"/>
      <c r="S72" s="49"/>
      <c r="T72" s="54"/>
      <c r="U72" s="39"/>
      <c r="V72" s="51"/>
    </row>
    <row r="73" spans="1:22" ht="96" customHeight="1" x14ac:dyDescent="0.25">
      <c r="A73" s="19">
        <v>68</v>
      </c>
      <c r="B73" s="37" t="s">
        <v>308</v>
      </c>
      <c r="C73" s="38" t="s">
        <v>605</v>
      </c>
      <c r="D73" s="8">
        <v>676</v>
      </c>
      <c r="E73" s="38" t="s">
        <v>230</v>
      </c>
      <c r="F73" s="38" t="s">
        <v>606</v>
      </c>
      <c r="G73" s="39">
        <v>0</v>
      </c>
      <c r="H73" s="39">
        <v>0</v>
      </c>
      <c r="I73" s="40">
        <f t="shared" si="9"/>
        <v>43.01</v>
      </c>
      <c r="J73" s="48">
        <f t="shared" si="10"/>
        <v>48.01</v>
      </c>
      <c r="K73" s="49"/>
      <c r="L73" s="54"/>
      <c r="M73" s="39"/>
      <c r="N73" s="51"/>
      <c r="O73" s="49">
        <f>SUM(P73:R73)</f>
        <v>48.01</v>
      </c>
      <c r="P73" s="54">
        <v>43.01</v>
      </c>
      <c r="Q73" s="39">
        <v>5</v>
      </c>
      <c r="R73" s="51"/>
      <c r="S73" s="49"/>
      <c r="T73" s="54"/>
      <c r="U73" s="39"/>
      <c r="V73" s="51"/>
    </row>
    <row r="74" spans="1:22" ht="96" customHeight="1" x14ac:dyDescent="0.25">
      <c r="A74" s="13">
        <v>69</v>
      </c>
      <c r="B74" s="37" t="s">
        <v>312</v>
      </c>
      <c r="C74" s="38" t="s">
        <v>314</v>
      </c>
      <c r="D74" s="8" t="s">
        <v>315</v>
      </c>
      <c r="E74" s="38" t="s">
        <v>316</v>
      </c>
      <c r="F74" s="38" t="s">
        <v>317</v>
      </c>
      <c r="G74" s="39">
        <v>0</v>
      </c>
      <c r="H74" s="39">
        <v>0</v>
      </c>
      <c r="I74" s="40">
        <f t="shared" si="9"/>
        <v>26.86</v>
      </c>
      <c r="J74" s="48">
        <f t="shared" si="10"/>
        <v>38.369999999999997</v>
      </c>
      <c r="K74" s="49"/>
      <c r="L74" s="54"/>
      <c r="M74" s="39"/>
      <c r="N74" s="51"/>
      <c r="O74" s="49">
        <f>SUM(P74:R74)</f>
        <v>38.369999999999997</v>
      </c>
      <c r="P74" s="54">
        <v>26.86</v>
      </c>
      <c r="Q74" s="39">
        <v>11.51</v>
      </c>
      <c r="R74" s="51"/>
      <c r="S74" s="49"/>
      <c r="T74" s="54"/>
      <c r="U74" s="39"/>
      <c r="V74" s="51"/>
    </row>
    <row r="75" spans="1:22" ht="96" customHeight="1" x14ac:dyDescent="0.25">
      <c r="A75" s="19">
        <v>70</v>
      </c>
      <c r="B75" s="37" t="s">
        <v>313</v>
      </c>
      <c r="C75" s="38" t="s">
        <v>319</v>
      </c>
      <c r="D75" s="8" t="s">
        <v>320</v>
      </c>
      <c r="E75" s="83" t="s">
        <v>321</v>
      </c>
      <c r="F75" s="71" t="s">
        <v>307</v>
      </c>
      <c r="G75" s="39">
        <v>0</v>
      </c>
      <c r="H75" s="39">
        <v>0</v>
      </c>
      <c r="I75" s="40">
        <f t="shared" si="9"/>
        <v>23.740000000000002</v>
      </c>
      <c r="J75" s="48">
        <f>SUM(K75,O75,S75)</f>
        <v>39.56</v>
      </c>
      <c r="K75" s="49">
        <f t="shared" si="12"/>
        <v>18.88</v>
      </c>
      <c r="L75" s="54">
        <v>11.33</v>
      </c>
      <c r="M75" s="39">
        <v>7.55</v>
      </c>
      <c r="N75" s="51"/>
      <c r="O75" s="49">
        <f>SUM(P75:R75)</f>
        <v>20.68</v>
      </c>
      <c r="P75" s="54">
        <v>12.41</v>
      </c>
      <c r="Q75" s="39">
        <v>8.27</v>
      </c>
      <c r="R75" s="51"/>
      <c r="S75" s="49"/>
      <c r="T75" s="54"/>
      <c r="U75" s="39"/>
      <c r="V75" s="51"/>
    </row>
    <row r="76" spans="1:22" ht="96" customHeight="1" x14ac:dyDescent="0.25">
      <c r="A76" s="13">
        <v>71</v>
      </c>
      <c r="B76" s="37" t="s">
        <v>318</v>
      </c>
      <c r="C76" s="38" t="s">
        <v>323</v>
      </c>
      <c r="D76" s="8" t="s">
        <v>324</v>
      </c>
      <c r="E76" s="66" t="s">
        <v>325</v>
      </c>
      <c r="F76" s="67" t="s">
        <v>326</v>
      </c>
      <c r="G76" s="39">
        <v>0</v>
      </c>
      <c r="H76" s="39">
        <v>0</v>
      </c>
      <c r="I76" s="40">
        <f t="shared" si="9"/>
        <v>12.81</v>
      </c>
      <c r="J76" s="48">
        <f t="shared" si="10"/>
        <v>16.020000000000003</v>
      </c>
      <c r="K76" s="49">
        <f t="shared" si="12"/>
        <v>5.4399999999999995</v>
      </c>
      <c r="L76" s="54">
        <v>4.3499999999999996</v>
      </c>
      <c r="M76" s="39">
        <v>1.0900000000000001</v>
      </c>
      <c r="N76" s="51"/>
      <c r="O76" s="49">
        <f>SUM(P76:R76)</f>
        <v>10.580000000000002</v>
      </c>
      <c r="P76" s="54">
        <v>8.4600000000000009</v>
      </c>
      <c r="Q76" s="39">
        <v>2.12</v>
      </c>
      <c r="R76" s="51"/>
      <c r="S76" s="49"/>
      <c r="T76" s="54"/>
      <c r="U76" s="39"/>
      <c r="V76" s="51"/>
    </row>
    <row r="77" spans="1:22" ht="96" customHeight="1" x14ac:dyDescent="0.25">
      <c r="A77" s="19">
        <v>72</v>
      </c>
      <c r="B77" s="37" t="s">
        <v>322</v>
      </c>
      <c r="C77" s="38" t="s">
        <v>328</v>
      </c>
      <c r="D77" s="8" t="s">
        <v>329</v>
      </c>
      <c r="E77" s="66" t="s">
        <v>330</v>
      </c>
      <c r="F77" s="71" t="s">
        <v>307</v>
      </c>
      <c r="G77" s="39">
        <v>8.14</v>
      </c>
      <c r="H77" s="39">
        <v>3.11</v>
      </c>
      <c r="I77" s="40">
        <f t="shared" si="9"/>
        <v>41.1</v>
      </c>
      <c r="J77" s="48">
        <f t="shared" si="10"/>
        <v>45.58</v>
      </c>
      <c r="K77" s="49">
        <f t="shared" si="12"/>
        <v>45.58</v>
      </c>
      <c r="L77" s="54">
        <v>32.96</v>
      </c>
      <c r="M77" s="39">
        <v>2.37</v>
      </c>
      <c r="N77" s="51">
        <v>10.25</v>
      </c>
      <c r="O77" s="49"/>
      <c r="P77" s="54"/>
      <c r="Q77" s="39"/>
      <c r="R77" s="51"/>
      <c r="S77" s="49"/>
      <c r="T77" s="54"/>
      <c r="U77" s="39"/>
      <c r="V77" s="51"/>
    </row>
    <row r="78" spans="1:22" ht="96" customHeight="1" x14ac:dyDescent="0.25">
      <c r="A78" s="13">
        <v>73</v>
      </c>
      <c r="B78" s="109" t="s">
        <v>327</v>
      </c>
      <c r="C78" s="110" t="s">
        <v>332</v>
      </c>
      <c r="D78" s="111" t="s">
        <v>333</v>
      </c>
      <c r="E78" s="112" t="s">
        <v>334</v>
      </c>
      <c r="F78" s="113" t="s">
        <v>335</v>
      </c>
      <c r="G78" s="69">
        <v>0</v>
      </c>
      <c r="H78" s="69">
        <v>0</v>
      </c>
      <c r="I78" s="114">
        <f t="shared" si="9"/>
        <v>107.22999999999999</v>
      </c>
      <c r="J78" s="48">
        <f t="shared" si="10"/>
        <v>134.04</v>
      </c>
      <c r="K78" s="49"/>
      <c r="L78" s="54"/>
      <c r="M78" s="39"/>
      <c r="N78" s="51"/>
      <c r="O78" s="49">
        <f>SUM(P78:R78)</f>
        <v>62.5</v>
      </c>
      <c r="P78" s="54">
        <v>50</v>
      </c>
      <c r="Q78" s="39">
        <v>12.5</v>
      </c>
      <c r="R78" s="51"/>
      <c r="S78" s="49">
        <f>SUM(T78:V78)</f>
        <v>71.539999999999992</v>
      </c>
      <c r="T78" s="54">
        <v>57.23</v>
      </c>
      <c r="U78" s="39">
        <v>14.31</v>
      </c>
      <c r="V78" s="51"/>
    </row>
    <row r="79" spans="1:22" ht="96" customHeight="1" x14ac:dyDescent="0.25">
      <c r="A79" s="19">
        <v>74</v>
      </c>
      <c r="B79" s="37" t="s">
        <v>331</v>
      </c>
      <c r="C79" s="95" t="s">
        <v>337</v>
      </c>
      <c r="D79" s="8" t="s">
        <v>338</v>
      </c>
      <c r="E79" s="53" t="s">
        <v>339</v>
      </c>
      <c r="F79" s="115" t="s">
        <v>340</v>
      </c>
      <c r="G79" s="69">
        <v>0</v>
      </c>
      <c r="H79" s="69">
        <v>0</v>
      </c>
      <c r="I79" s="114">
        <f t="shared" si="9"/>
        <v>18.48</v>
      </c>
      <c r="J79" s="48">
        <f t="shared" si="10"/>
        <v>26.4</v>
      </c>
      <c r="K79" s="49"/>
      <c r="L79" s="54"/>
      <c r="M79" s="39"/>
      <c r="N79" s="51"/>
      <c r="O79" s="49">
        <f>SUM(P79:R79)</f>
        <v>26.4</v>
      </c>
      <c r="P79" s="54">
        <v>18.48</v>
      </c>
      <c r="Q79" s="39">
        <v>7.92</v>
      </c>
      <c r="R79" s="51"/>
      <c r="S79" s="49"/>
      <c r="T79" s="54"/>
      <c r="U79" s="39"/>
      <c r="V79" s="51"/>
    </row>
    <row r="80" spans="1:22" ht="96" customHeight="1" x14ac:dyDescent="0.25">
      <c r="A80" s="13">
        <v>75</v>
      </c>
      <c r="B80" s="37" t="s">
        <v>336</v>
      </c>
      <c r="C80" s="95" t="s">
        <v>342</v>
      </c>
      <c r="D80" s="8" t="s">
        <v>343</v>
      </c>
      <c r="E80" s="53" t="s">
        <v>344</v>
      </c>
      <c r="F80" s="115" t="s">
        <v>345</v>
      </c>
      <c r="G80" s="69">
        <v>0</v>
      </c>
      <c r="H80" s="69">
        <v>0</v>
      </c>
      <c r="I80" s="114">
        <f t="shared" si="9"/>
        <v>7.87</v>
      </c>
      <c r="J80" s="48">
        <f t="shared" si="10"/>
        <v>19.690000000000001</v>
      </c>
      <c r="K80" s="49"/>
      <c r="L80" s="54"/>
      <c r="M80" s="39"/>
      <c r="N80" s="51"/>
      <c r="O80" s="49">
        <f>SUM(P80:R80)</f>
        <v>19.690000000000001</v>
      </c>
      <c r="P80" s="54">
        <v>7.87</v>
      </c>
      <c r="Q80" s="39">
        <v>11.82</v>
      </c>
      <c r="R80" s="51"/>
      <c r="S80" s="49"/>
      <c r="T80" s="54"/>
      <c r="U80" s="39"/>
      <c r="V80" s="51"/>
    </row>
    <row r="81" spans="1:22" ht="96" customHeight="1" x14ac:dyDescent="0.25">
      <c r="A81" s="19">
        <v>76</v>
      </c>
      <c r="B81" s="37" t="s">
        <v>341</v>
      </c>
      <c r="C81" s="95" t="s">
        <v>43</v>
      </c>
      <c r="D81" s="8" t="s">
        <v>44</v>
      </c>
      <c r="E81" s="53" t="s">
        <v>45</v>
      </c>
      <c r="F81" s="115" t="s">
        <v>347</v>
      </c>
      <c r="G81" s="69">
        <v>0</v>
      </c>
      <c r="H81" s="69">
        <v>0</v>
      </c>
      <c r="I81" s="114">
        <f t="shared" si="9"/>
        <v>19.73</v>
      </c>
      <c r="J81" s="48">
        <f t="shared" si="10"/>
        <v>22.63</v>
      </c>
      <c r="K81" s="49"/>
      <c r="L81" s="54"/>
      <c r="M81" s="39"/>
      <c r="N81" s="51"/>
      <c r="O81" s="49">
        <f>SUM(P81:R81)</f>
        <v>22.63</v>
      </c>
      <c r="P81" s="54">
        <v>19.73</v>
      </c>
      <c r="Q81" s="39">
        <v>2.9</v>
      </c>
      <c r="R81" s="51"/>
      <c r="S81" s="49"/>
      <c r="T81" s="54"/>
      <c r="U81" s="39"/>
      <c r="V81" s="51"/>
    </row>
    <row r="82" spans="1:22" ht="96" customHeight="1" x14ac:dyDescent="0.25">
      <c r="A82" s="13">
        <v>77</v>
      </c>
      <c r="B82" s="37" t="s">
        <v>346</v>
      </c>
      <c r="C82" s="95" t="s">
        <v>349</v>
      </c>
      <c r="D82" s="8" t="s">
        <v>350</v>
      </c>
      <c r="E82" s="53" t="s">
        <v>351</v>
      </c>
      <c r="F82" s="115" t="s">
        <v>352</v>
      </c>
      <c r="G82" s="69">
        <v>0</v>
      </c>
      <c r="H82" s="69">
        <v>0</v>
      </c>
      <c r="I82" s="114">
        <f t="shared" si="9"/>
        <v>116.98</v>
      </c>
      <c r="J82" s="48">
        <f t="shared" si="10"/>
        <v>146.23000000000002</v>
      </c>
      <c r="K82" s="49"/>
      <c r="L82" s="54"/>
      <c r="M82" s="39"/>
      <c r="N82" s="51"/>
      <c r="O82" s="49">
        <f t="shared" ref="O82:O83" si="14">SUM(P82:R82)</f>
        <v>87.740000000000009</v>
      </c>
      <c r="P82" s="54">
        <v>70.180000000000007</v>
      </c>
      <c r="Q82" s="39">
        <v>17.559999999999999</v>
      </c>
      <c r="R82" s="51"/>
      <c r="S82" s="49">
        <f t="shared" ref="S82:S83" si="15">SUM(T82:V82)</f>
        <v>58.489999999999995</v>
      </c>
      <c r="T82" s="54">
        <v>46.8</v>
      </c>
      <c r="U82" s="39">
        <v>11.69</v>
      </c>
      <c r="V82" s="51"/>
    </row>
    <row r="83" spans="1:22" ht="96" customHeight="1" x14ac:dyDescent="0.25">
      <c r="A83" s="19">
        <v>78</v>
      </c>
      <c r="B83" s="37" t="s">
        <v>348</v>
      </c>
      <c r="C83" s="95" t="s">
        <v>353</v>
      </c>
      <c r="D83" s="8" t="s">
        <v>354</v>
      </c>
      <c r="E83" s="53" t="s">
        <v>355</v>
      </c>
      <c r="F83" s="115" t="s">
        <v>356</v>
      </c>
      <c r="G83" s="69">
        <v>0</v>
      </c>
      <c r="H83" s="69">
        <v>0</v>
      </c>
      <c r="I83" s="114">
        <f t="shared" si="9"/>
        <v>30.78</v>
      </c>
      <c r="J83" s="48">
        <f t="shared" si="10"/>
        <v>51.38</v>
      </c>
      <c r="K83" s="49"/>
      <c r="L83" s="54"/>
      <c r="M83" s="39"/>
      <c r="N83" s="51"/>
      <c r="O83" s="49">
        <f t="shared" si="14"/>
        <v>30.82</v>
      </c>
      <c r="P83" s="54">
        <v>18.46</v>
      </c>
      <c r="Q83" s="39">
        <v>12.36</v>
      </c>
      <c r="R83" s="51"/>
      <c r="S83" s="49">
        <f t="shared" si="15"/>
        <v>20.560000000000002</v>
      </c>
      <c r="T83" s="54">
        <v>12.32</v>
      </c>
      <c r="U83" s="39">
        <v>8.24</v>
      </c>
      <c r="V83" s="51"/>
    </row>
    <row r="84" spans="1:22" x14ac:dyDescent="0.25">
      <c r="A84" s="13">
        <v>79</v>
      </c>
      <c r="B84" s="228" t="s">
        <v>357</v>
      </c>
      <c r="C84" s="229"/>
      <c r="D84" s="229"/>
      <c r="E84" s="229"/>
      <c r="F84" s="229"/>
      <c r="G84" s="229"/>
      <c r="H84" s="229"/>
      <c r="I84" s="230"/>
      <c r="J84" s="48">
        <f t="shared" si="10"/>
        <v>1370.89</v>
      </c>
      <c r="K84" s="49">
        <f t="shared" ref="K84:V84" si="16">SUM(K65:K83)</f>
        <v>544.8599999999999</v>
      </c>
      <c r="L84" s="54">
        <f t="shared" si="16"/>
        <v>436.02</v>
      </c>
      <c r="M84" s="39">
        <f t="shared" si="16"/>
        <v>98.59</v>
      </c>
      <c r="N84" s="51">
        <f t="shared" si="16"/>
        <v>10.25</v>
      </c>
      <c r="O84" s="49">
        <f t="shared" si="16"/>
        <v>545.1</v>
      </c>
      <c r="P84" s="54">
        <f t="shared" si="16"/>
        <v>446.09000000000003</v>
      </c>
      <c r="Q84" s="39">
        <f t="shared" si="16"/>
        <v>99.01</v>
      </c>
      <c r="R84" s="51">
        <f t="shared" si="16"/>
        <v>0</v>
      </c>
      <c r="S84" s="49">
        <f t="shared" si="16"/>
        <v>280.93</v>
      </c>
      <c r="T84" s="54">
        <f t="shared" si="16"/>
        <v>246.69</v>
      </c>
      <c r="U84" s="39">
        <f t="shared" si="16"/>
        <v>34.24</v>
      </c>
      <c r="V84" s="51">
        <f t="shared" si="16"/>
        <v>0</v>
      </c>
    </row>
    <row r="85" spans="1:22" ht="16.5" thickBot="1" x14ac:dyDescent="0.3">
      <c r="A85" s="19">
        <v>80</v>
      </c>
      <c r="B85" s="223" t="s">
        <v>358</v>
      </c>
      <c r="C85" s="224"/>
      <c r="D85" s="224"/>
      <c r="E85" s="224"/>
      <c r="F85" s="224"/>
      <c r="G85" s="224"/>
      <c r="H85" s="224"/>
      <c r="I85" s="225"/>
      <c r="J85" s="99">
        <f t="shared" si="10"/>
        <v>13899.669999999998</v>
      </c>
      <c r="K85" s="100">
        <f t="shared" ref="K85:V85" si="17">SUM(K84+K63)</f>
        <v>4779.579999999999</v>
      </c>
      <c r="L85" s="101">
        <f t="shared" si="17"/>
        <v>3289.6499999999992</v>
      </c>
      <c r="M85" s="102">
        <f t="shared" si="17"/>
        <v>1195.97</v>
      </c>
      <c r="N85" s="103">
        <f t="shared" si="17"/>
        <v>293.95999999999998</v>
      </c>
      <c r="O85" s="100">
        <f t="shared" si="17"/>
        <v>4723.3999999999996</v>
      </c>
      <c r="P85" s="101">
        <f t="shared" si="17"/>
        <v>3027.6299999999997</v>
      </c>
      <c r="Q85" s="102">
        <f t="shared" si="17"/>
        <v>1512.2700000000002</v>
      </c>
      <c r="R85" s="103">
        <f t="shared" si="17"/>
        <v>183.5</v>
      </c>
      <c r="S85" s="100">
        <f t="shared" si="17"/>
        <v>4396.6899999999996</v>
      </c>
      <c r="T85" s="101">
        <f t="shared" si="17"/>
        <v>3064.06</v>
      </c>
      <c r="U85" s="102">
        <f t="shared" si="17"/>
        <v>847.24000000000012</v>
      </c>
      <c r="V85" s="103">
        <f t="shared" si="17"/>
        <v>485.39</v>
      </c>
    </row>
    <row r="86" spans="1:22" ht="16.149999999999999" customHeight="1" thickBot="1" x14ac:dyDescent="0.3">
      <c r="A86" s="13">
        <v>81</v>
      </c>
      <c r="B86" s="231" t="s">
        <v>359</v>
      </c>
      <c r="C86" s="232"/>
      <c r="D86" s="232"/>
      <c r="E86" s="232"/>
      <c r="F86" s="232"/>
      <c r="G86" s="232"/>
      <c r="H86" s="232"/>
      <c r="I86" s="232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</row>
    <row r="87" spans="1:22" ht="95.25" customHeight="1" x14ac:dyDescent="0.25">
      <c r="A87" s="19">
        <v>82</v>
      </c>
      <c r="B87" s="116" t="s">
        <v>22</v>
      </c>
      <c r="C87" s="117" t="s">
        <v>360</v>
      </c>
      <c r="D87" s="118" t="s">
        <v>361</v>
      </c>
      <c r="E87" s="119" t="s">
        <v>362</v>
      </c>
      <c r="F87" s="105" t="s">
        <v>363</v>
      </c>
      <c r="G87" s="106">
        <v>0</v>
      </c>
      <c r="H87" s="106">
        <v>0</v>
      </c>
      <c r="I87" s="107">
        <f t="shared" ref="I87:I98" si="18">G87+L87+P87+T87</f>
        <v>23.56</v>
      </c>
      <c r="J87" s="41">
        <f t="shared" ref="J87:J99" si="19">SUM(K87,O87,S87)</f>
        <v>26.18</v>
      </c>
      <c r="K87" s="120">
        <f>SUM(L87,M87,N87)</f>
        <v>26.18</v>
      </c>
      <c r="L87" s="121">
        <v>23.56</v>
      </c>
      <c r="M87" s="122">
        <v>2.62</v>
      </c>
      <c r="N87" s="123"/>
      <c r="O87" s="120"/>
      <c r="P87" s="121"/>
      <c r="Q87" s="122"/>
      <c r="R87" s="123"/>
      <c r="S87" s="42"/>
      <c r="T87" s="43"/>
      <c r="U87" s="44"/>
      <c r="V87" s="45"/>
    </row>
    <row r="88" spans="1:22" ht="95.25" customHeight="1" x14ac:dyDescent="0.25">
      <c r="A88" s="13">
        <v>83</v>
      </c>
      <c r="B88" s="37" t="s">
        <v>27</v>
      </c>
      <c r="C88" s="124" t="s">
        <v>364</v>
      </c>
      <c r="D88" s="125" t="s">
        <v>365</v>
      </c>
      <c r="E88" s="124" t="s">
        <v>366</v>
      </c>
      <c r="F88" s="38" t="s">
        <v>363</v>
      </c>
      <c r="G88" s="39">
        <v>5.14</v>
      </c>
      <c r="H88" s="39">
        <v>2.66</v>
      </c>
      <c r="I88" s="40">
        <f t="shared" si="18"/>
        <v>23.34</v>
      </c>
      <c r="J88" s="48">
        <f t="shared" si="19"/>
        <v>18.2</v>
      </c>
      <c r="K88" s="126">
        <f>SUM(L88,M88,N88)</f>
        <v>18.2</v>
      </c>
      <c r="L88" s="127">
        <v>18.2</v>
      </c>
      <c r="M88" s="128"/>
      <c r="N88" s="129"/>
      <c r="O88" s="126"/>
      <c r="P88" s="127"/>
      <c r="Q88" s="128"/>
      <c r="R88" s="129"/>
      <c r="S88" s="49"/>
      <c r="T88" s="50"/>
      <c r="U88" s="39"/>
      <c r="V88" s="51"/>
    </row>
    <row r="89" spans="1:22" s="3" customFormat="1" ht="95.25" customHeight="1" x14ac:dyDescent="0.25">
      <c r="A89" s="19">
        <v>84</v>
      </c>
      <c r="B89" s="9" t="s">
        <v>32</v>
      </c>
      <c r="C89" s="38" t="s">
        <v>367</v>
      </c>
      <c r="D89" s="8" t="s">
        <v>368</v>
      </c>
      <c r="E89" s="66" t="s">
        <v>369</v>
      </c>
      <c r="F89" s="67" t="s">
        <v>363</v>
      </c>
      <c r="G89" s="39">
        <v>0</v>
      </c>
      <c r="H89" s="39">
        <v>0</v>
      </c>
      <c r="I89" s="130">
        <f t="shared" si="18"/>
        <v>18.91</v>
      </c>
      <c r="J89" s="131">
        <f t="shared" si="19"/>
        <v>21.79</v>
      </c>
      <c r="K89" s="49">
        <f>SUM(L89,M89,N89)</f>
        <v>5.45</v>
      </c>
      <c r="L89" s="132">
        <v>4.7300000000000004</v>
      </c>
      <c r="M89" s="69">
        <v>0.72</v>
      </c>
      <c r="N89" s="133"/>
      <c r="O89" s="49">
        <f t="shared" ref="O89:O94" si="20">SUM(P89:R89)</f>
        <v>16.34</v>
      </c>
      <c r="P89" s="132">
        <v>14.18</v>
      </c>
      <c r="Q89" s="69">
        <v>2.16</v>
      </c>
      <c r="R89" s="133"/>
      <c r="S89" s="73"/>
      <c r="T89" s="132"/>
      <c r="U89" s="69"/>
      <c r="V89" s="70"/>
    </row>
    <row r="90" spans="1:22" s="3" customFormat="1" ht="95.25" customHeight="1" x14ac:dyDescent="0.25">
      <c r="A90" s="13">
        <v>85</v>
      </c>
      <c r="B90" s="9" t="s">
        <v>37</v>
      </c>
      <c r="C90" s="38" t="s">
        <v>370</v>
      </c>
      <c r="D90" s="8" t="s">
        <v>371</v>
      </c>
      <c r="E90" s="134" t="s">
        <v>372</v>
      </c>
      <c r="F90" s="135" t="s">
        <v>363</v>
      </c>
      <c r="G90" s="39">
        <v>0</v>
      </c>
      <c r="H90" s="39">
        <v>0</v>
      </c>
      <c r="I90" s="130">
        <f t="shared" si="18"/>
        <v>23.17</v>
      </c>
      <c r="J90" s="131">
        <f t="shared" si="19"/>
        <v>29.040000000000003</v>
      </c>
      <c r="K90" s="126">
        <f>SUM(L90,M90,N90)</f>
        <v>29.040000000000003</v>
      </c>
      <c r="L90" s="136">
        <v>23.17</v>
      </c>
      <c r="M90" s="137">
        <v>5.87</v>
      </c>
      <c r="N90" s="133"/>
      <c r="O90" s="49"/>
      <c r="P90" s="136"/>
      <c r="Q90" s="137"/>
      <c r="R90" s="133"/>
      <c r="S90" s="126"/>
      <c r="T90" s="136"/>
      <c r="U90" s="137"/>
      <c r="V90" s="70"/>
    </row>
    <row r="91" spans="1:22" s="3" customFormat="1" ht="95.25" customHeight="1" x14ac:dyDescent="0.25">
      <c r="A91" s="19">
        <v>86</v>
      </c>
      <c r="B91" s="9" t="s">
        <v>42</v>
      </c>
      <c r="C91" s="38" t="s">
        <v>373</v>
      </c>
      <c r="D91" s="8" t="s">
        <v>374</v>
      </c>
      <c r="E91" s="60" t="s">
        <v>375</v>
      </c>
      <c r="F91" s="94" t="s">
        <v>363</v>
      </c>
      <c r="G91" s="39">
        <v>0</v>
      </c>
      <c r="H91" s="39">
        <v>0</v>
      </c>
      <c r="I91" s="130">
        <f t="shared" si="18"/>
        <v>15.239999999999998</v>
      </c>
      <c r="J91" s="131">
        <f t="shared" si="19"/>
        <v>16.939999999999998</v>
      </c>
      <c r="K91" s="126">
        <f>SUM(L91:N91)</f>
        <v>4.21</v>
      </c>
      <c r="L91" s="136">
        <v>3.79</v>
      </c>
      <c r="M91" s="137">
        <v>0.42</v>
      </c>
      <c r="N91" s="133"/>
      <c r="O91" s="49">
        <f t="shared" si="20"/>
        <v>12.729999999999999</v>
      </c>
      <c r="P91" s="136">
        <v>11.45</v>
      </c>
      <c r="Q91" s="137">
        <v>1.28</v>
      </c>
      <c r="R91" s="133"/>
      <c r="S91" s="73"/>
      <c r="T91" s="132"/>
      <c r="U91" s="69"/>
      <c r="V91" s="70"/>
    </row>
    <row r="92" spans="1:22" s="3" customFormat="1" ht="95.25" customHeight="1" x14ac:dyDescent="0.25">
      <c r="A92" s="13">
        <v>87</v>
      </c>
      <c r="B92" s="9" t="s">
        <v>47</v>
      </c>
      <c r="C92" s="38" t="s">
        <v>376</v>
      </c>
      <c r="D92" s="8" t="s">
        <v>377</v>
      </c>
      <c r="E92" s="53" t="s">
        <v>378</v>
      </c>
      <c r="F92" s="94" t="s">
        <v>363</v>
      </c>
      <c r="G92" s="39">
        <v>0</v>
      </c>
      <c r="H92" s="39">
        <v>0</v>
      </c>
      <c r="I92" s="130">
        <f t="shared" si="18"/>
        <v>5.82</v>
      </c>
      <c r="J92" s="131">
        <f t="shared" si="19"/>
        <v>6.4700000000000006</v>
      </c>
      <c r="K92" s="126"/>
      <c r="L92" s="136"/>
      <c r="M92" s="137"/>
      <c r="N92" s="133"/>
      <c r="O92" s="49">
        <f t="shared" si="20"/>
        <v>6.4700000000000006</v>
      </c>
      <c r="P92" s="136">
        <v>5.82</v>
      </c>
      <c r="Q92" s="137">
        <v>0.65</v>
      </c>
      <c r="R92" s="133"/>
      <c r="S92" s="73"/>
      <c r="T92" s="132"/>
      <c r="U92" s="69"/>
      <c r="V92" s="51"/>
    </row>
    <row r="93" spans="1:22" s="3" customFormat="1" ht="95.25" customHeight="1" x14ac:dyDescent="0.25">
      <c r="A93" s="19">
        <v>88</v>
      </c>
      <c r="B93" s="9" t="s">
        <v>52</v>
      </c>
      <c r="C93" s="38" t="s">
        <v>379</v>
      </c>
      <c r="D93" s="8" t="s">
        <v>380</v>
      </c>
      <c r="E93" s="60" t="s">
        <v>381</v>
      </c>
      <c r="F93" s="94" t="s">
        <v>363</v>
      </c>
      <c r="G93" s="39">
        <v>6.1</v>
      </c>
      <c r="H93" s="39">
        <v>0.68</v>
      </c>
      <c r="I93" s="130">
        <f t="shared" si="18"/>
        <v>30.490000000000002</v>
      </c>
      <c r="J93" s="131">
        <f t="shared" si="19"/>
        <v>27.1</v>
      </c>
      <c r="K93" s="126">
        <f>SUM(L93:N93)</f>
        <v>27.1</v>
      </c>
      <c r="L93" s="136">
        <v>24.39</v>
      </c>
      <c r="M93" s="137">
        <v>2.71</v>
      </c>
      <c r="N93" s="133"/>
      <c r="O93" s="49"/>
      <c r="P93" s="136"/>
      <c r="Q93" s="137"/>
      <c r="R93" s="133"/>
      <c r="S93" s="73"/>
      <c r="T93" s="132"/>
      <c r="U93" s="69"/>
      <c r="V93" s="70"/>
    </row>
    <row r="94" spans="1:22" s="3" customFormat="1" ht="95.25" customHeight="1" x14ac:dyDescent="0.25">
      <c r="A94" s="13">
        <v>89</v>
      </c>
      <c r="B94" s="9" t="s">
        <v>57</v>
      </c>
      <c r="C94" s="38" t="s">
        <v>382</v>
      </c>
      <c r="D94" s="8" t="s">
        <v>383</v>
      </c>
      <c r="E94" s="60" t="s">
        <v>384</v>
      </c>
      <c r="F94" s="94" t="s">
        <v>363</v>
      </c>
      <c r="G94" s="39">
        <v>0</v>
      </c>
      <c r="H94" s="39">
        <v>0</v>
      </c>
      <c r="I94" s="130">
        <f t="shared" si="18"/>
        <v>17.97</v>
      </c>
      <c r="J94" s="131">
        <f>SUM(K94,O94,S94)</f>
        <v>19.97</v>
      </c>
      <c r="K94" s="126">
        <f>SUM(L94:N94)</f>
        <v>10</v>
      </c>
      <c r="L94" s="136">
        <v>9</v>
      </c>
      <c r="M94" s="137">
        <v>1</v>
      </c>
      <c r="N94" s="133"/>
      <c r="O94" s="49">
        <f t="shared" si="20"/>
        <v>9.9700000000000006</v>
      </c>
      <c r="P94" s="136">
        <v>8.9700000000000006</v>
      </c>
      <c r="Q94" s="137">
        <v>1</v>
      </c>
      <c r="R94" s="70"/>
      <c r="S94" s="126"/>
      <c r="T94" s="136"/>
      <c r="U94" s="137"/>
      <c r="V94" s="70"/>
    </row>
    <row r="95" spans="1:22" s="3" customFormat="1" ht="95.25" customHeight="1" x14ac:dyDescent="0.25">
      <c r="A95" s="19">
        <v>90</v>
      </c>
      <c r="B95" s="9" t="s">
        <v>60</v>
      </c>
      <c r="C95" s="95" t="s">
        <v>385</v>
      </c>
      <c r="D95" s="8" t="s">
        <v>386</v>
      </c>
      <c r="E95" s="60" t="s">
        <v>384</v>
      </c>
      <c r="F95" s="96" t="s">
        <v>363</v>
      </c>
      <c r="G95" s="39">
        <v>0</v>
      </c>
      <c r="H95" s="39">
        <v>0</v>
      </c>
      <c r="I95" s="130">
        <f t="shared" si="18"/>
        <v>55.199999999999996</v>
      </c>
      <c r="J95" s="131">
        <f t="shared" ref="J95:J98" si="21">SUM(K95,O95,S95)</f>
        <v>64.899999999999991</v>
      </c>
      <c r="K95" s="126"/>
      <c r="L95" s="54"/>
      <c r="M95" s="39"/>
      <c r="N95" s="133"/>
      <c r="O95" s="126">
        <f t="shared" ref="O95:O98" si="22">SUM(P95:R95)</f>
        <v>25.959999999999997</v>
      </c>
      <c r="P95" s="54">
        <v>22.08</v>
      </c>
      <c r="Q95" s="39">
        <v>3.88</v>
      </c>
      <c r="R95" s="70"/>
      <c r="S95" s="126">
        <f t="shared" ref="S95:S98" si="23">SUM(T95:V95)</f>
        <v>38.94</v>
      </c>
      <c r="T95" s="136">
        <v>33.119999999999997</v>
      </c>
      <c r="U95" s="138">
        <v>5.82</v>
      </c>
      <c r="V95" s="70"/>
    </row>
    <row r="96" spans="1:22" s="3" customFormat="1" ht="95.25" customHeight="1" x14ac:dyDescent="0.25">
      <c r="A96" s="13">
        <v>91</v>
      </c>
      <c r="B96" s="9" t="s">
        <v>64</v>
      </c>
      <c r="C96" s="95" t="s">
        <v>387</v>
      </c>
      <c r="D96" s="8" t="s">
        <v>388</v>
      </c>
      <c r="E96" s="60" t="s">
        <v>389</v>
      </c>
      <c r="F96" s="96" t="s">
        <v>363</v>
      </c>
      <c r="G96" s="39">
        <v>0</v>
      </c>
      <c r="H96" s="39">
        <v>0</v>
      </c>
      <c r="I96" s="130">
        <f t="shared" si="18"/>
        <v>18.52</v>
      </c>
      <c r="J96" s="131">
        <f t="shared" si="21"/>
        <v>20.810000000000002</v>
      </c>
      <c r="K96" s="126"/>
      <c r="L96" s="54"/>
      <c r="M96" s="39"/>
      <c r="N96" s="133"/>
      <c r="O96" s="126">
        <f t="shared" si="22"/>
        <v>12.03</v>
      </c>
      <c r="P96" s="54">
        <v>11.11</v>
      </c>
      <c r="Q96" s="39">
        <v>0.92</v>
      </c>
      <c r="R96" s="70"/>
      <c r="S96" s="126">
        <f t="shared" si="23"/>
        <v>8.7800000000000011</v>
      </c>
      <c r="T96" s="136">
        <v>7.41</v>
      </c>
      <c r="U96" s="138">
        <v>1.37</v>
      </c>
      <c r="V96" s="70"/>
    </row>
    <row r="97" spans="1:22" s="3" customFormat="1" ht="95.25" customHeight="1" x14ac:dyDescent="0.25">
      <c r="A97" s="19">
        <v>92</v>
      </c>
      <c r="B97" s="9" t="s">
        <v>69</v>
      </c>
      <c r="C97" s="95" t="s">
        <v>390</v>
      </c>
      <c r="D97" s="8" t="s">
        <v>391</v>
      </c>
      <c r="E97" s="60" t="s">
        <v>392</v>
      </c>
      <c r="F97" s="96" t="s">
        <v>363</v>
      </c>
      <c r="G97" s="39">
        <v>0</v>
      </c>
      <c r="H97" s="39">
        <v>0</v>
      </c>
      <c r="I97" s="130">
        <f t="shared" si="18"/>
        <v>24</v>
      </c>
      <c r="J97" s="131">
        <f t="shared" si="21"/>
        <v>27.339999999999996</v>
      </c>
      <c r="K97" s="126"/>
      <c r="L97" s="54"/>
      <c r="M97" s="39"/>
      <c r="N97" s="133"/>
      <c r="O97" s="126">
        <f t="shared" si="22"/>
        <v>10.94</v>
      </c>
      <c r="P97" s="54">
        <v>9.6</v>
      </c>
      <c r="Q97" s="39">
        <v>1.34</v>
      </c>
      <c r="R97" s="70"/>
      <c r="S97" s="126">
        <f t="shared" si="23"/>
        <v>16.399999999999999</v>
      </c>
      <c r="T97" s="136">
        <v>14.4</v>
      </c>
      <c r="U97" s="138">
        <v>2</v>
      </c>
      <c r="V97" s="51"/>
    </row>
    <row r="98" spans="1:22" s="3" customFormat="1" ht="95.25" customHeight="1" x14ac:dyDescent="0.25">
      <c r="A98" s="13">
        <v>93</v>
      </c>
      <c r="B98" s="9" t="s">
        <v>74</v>
      </c>
      <c r="C98" s="95" t="s">
        <v>393</v>
      </c>
      <c r="D98" s="8" t="s">
        <v>394</v>
      </c>
      <c r="E98" s="60" t="s">
        <v>395</v>
      </c>
      <c r="F98" s="96" t="s">
        <v>363</v>
      </c>
      <c r="G98" s="39">
        <v>0</v>
      </c>
      <c r="H98" s="39">
        <v>0</v>
      </c>
      <c r="I98" s="130">
        <f t="shared" si="18"/>
        <v>24.6</v>
      </c>
      <c r="J98" s="131">
        <f t="shared" si="21"/>
        <v>27.33</v>
      </c>
      <c r="K98" s="126"/>
      <c r="L98" s="61"/>
      <c r="M98" s="62"/>
      <c r="N98" s="133"/>
      <c r="O98" s="126">
        <f t="shared" si="22"/>
        <v>10.93</v>
      </c>
      <c r="P98" s="61">
        <v>9.84</v>
      </c>
      <c r="Q98" s="62">
        <v>1.0900000000000001</v>
      </c>
      <c r="R98" s="70"/>
      <c r="S98" s="126">
        <f t="shared" si="23"/>
        <v>16.399999999999999</v>
      </c>
      <c r="T98" s="136">
        <v>14.76</v>
      </c>
      <c r="U98" s="138">
        <v>1.64</v>
      </c>
      <c r="V98" s="70"/>
    </row>
    <row r="99" spans="1:22" ht="16.5" thickBot="1" x14ac:dyDescent="0.3">
      <c r="A99" s="19">
        <v>94</v>
      </c>
      <c r="B99" s="223" t="s">
        <v>396</v>
      </c>
      <c r="C99" s="224"/>
      <c r="D99" s="224"/>
      <c r="E99" s="224"/>
      <c r="F99" s="224"/>
      <c r="G99" s="224"/>
      <c r="H99" s="224"/>
      <c r="I99" s="225"/>
      <c r="J99" s="99">
        <f t="shared" si="19"/>
        <v>306.07000000000005</v>
      </c>
      <c r="K99" s="100">
        <f>SUM(K87:K98)</f>
        <v>120.18</v>
      </c>
      <c r="L99" s="101">
        <f>SUM(L87:L98)</f>
        <v>106.84</v>
      </c>
      <c r="M99" s="139">
        <f>SUM(M87:M98)</f>
        <v>13.34</v>
      </c>
      <c r="N99" s="103"/>
      <c r="O99" s="100">
        <f>SUM(O87:O98)</f>
        <v>105.37</v>
      </c>
      <c r="P99" s="101">
        <f>SUM(P87:P98)</f>
        <v>93.05</v>
      </c>
      <c r="Q99" s="139">
        <f>SUM(Q87:Q98)</f>
        <v>12.32</v>
      </c>
      <c r="R99" s="103"/>
      <c r="S99" s="100">
        <f>SUM(S87:S98)</f>
        <v>80.52000000000001</v>
      </c>
      <c r="T99" s="101">
        <f>SUM(T87:T98)</f>
        <v>69.69</v>
      </c>
      <c r="U99" s="139">
        <f>SUM(U87:U98)</f>
        <v>10.830000000000002</v>
      </c>
      <c r="V99" s="103"/>
    </row>
    <row r="100" spans="1:22" ht="15.6" customHeight="1" x14ac:dyDescent="0.25">
      <c r="A100" s="13">
        <v>95</v>
      </c>
      <c r="B100" s="233" t="s">
        <v>397</v>
      </c>
      <c r="C100" s="233"/>
      <c r="D100" s="233"/>
      <c r="E100" s="233"/>
      <c r="F100" s="233"/>
      <c r="G100" s="233"/>
      <c r="H100" s="233"/>
      <c r="I100" s="233"/>
      <c r="J100" s="234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</row>
    <row r="101" spans="1:22" ht="16.149999999999999" customHeight="1" x14ac:dyDescent="0.25">
      <c r="A101" s="19">
        <v>96</v>
      </c>
      <c r="B101" s="209" t="s">
        <v>398</v>
      </c>
      <c r="C101" s="209"/>
      <c r="D101" s="209"/>
      <c r="E101" s="209"/>
      <c r="F101" s="209"/>
      <c r="G101" s="209"/>
      <c r="H101" s="209"/>
      <c r="I101" s="209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</row>
    <row r="102" spans="1:22" ht="90" customHeight="1" x14ac:dyDescent="0.25">
      <c r="A102" s="13">
        <v>97</v>
      </c>
      <c r="B102" s="116" t="s">
        <v>22</v>
      </c>
      <c r="C102" s="105" t="s">
        <v>399</v>
      </c>
      <c r="D102" s="19" t="s">
        <v>400</v>
      </c>
      <c r="E102" s="105" t="s">
        <v>401</v>
      </c>
      <c r="F102" s="105" t="s">
        <v>199</v>
      </c>
      <c r="G102" s="107">
        <v>568.34</v>
      </c>
      <c r="H102" s="106">
        <v>0</v>
      </c>
      <c r="I102" s="107">
        <f t="shared" ref="I102:I109" si="24">G102+L102+P102+T102</f>
        <v>764.94</v>
      </c>
      <c r="J102" s="41">
        <f t="shared" ref="J102:J117" si="25">SUM(K102,O102,S102)</f>
        <v>196.6</v>
      </c>
      <c r="K102" s="140">
        <f>SUM(L102,M102,N102)</f>
        <v>42.6</v>
      </c>
      <c r="L102" s="141">
        <v>42.6</v>
      </c>
      <c r="M102" s="142"/>
      <c r="N102" s="143"/>
      <c r="O102" s="144">
        <f>SUM(P102,Q102,R102)</f>
        <v>70</v>
      </c>
      <c r="P102" s="141">
        <v>70</v>
      </c>
      <c r="Q102" s="142"/>
      <c r="R102" s="143"/>
      <c r="S102" s="144">
        <f>T102+U102+V102</f>
        <v>84</v>
      </c>
      <c r="T102" s="141">
        <v>84</v>
      </c>
      <c r="U102" s="142"/>
      <c r="V102" s="143"/>
    </row>
    <row r="103" spans="1:22" ht="90" customHeight="1" x14ac:dyDescent="0.25">
      <c r="A103" s="19">
        <v>98</v>
      </c>
      <c r="B103" s="9" t="s">
        <v>27</v>
      </c>
      <c r="C103" s="38" t="s">
        <v>402</v>
      </c>
      <c r="D103" s="8" t="s">
        <v>403</v>
      </c>
      <c r="E103" s="38" t="s">
        <v>404</v>
      </c>
      <c r="F103" s="38" t="s">
        <v>405</v>
      </c>
      <c r="G103" s="40">
        <v>84.550000000000011</v>
      </c>
      <c r="H103" s="40">
        <v>9.57</v>
      </c>
      <c r="I103" s="40">
        <f t="shared" si="24"/>
        <v>399.19</v>
      </c>
      <c r="J103" s="48">
        <f t="shared" si="25"/>
        <v>436.31</v>
      </c>
      <c r="K103" s="90">
        <f>SUM(L103,M103,N103)</f>
        <v>302.57</v>
      </c>
      <c r="L103" s="145">
        <v>225.48</v>
      </c>
      <c r="M103" s="40"/>
      <c r="N103" s="146">
        <v>77.09</v>
      </c>
      <c r="O103" s="89">
        <f>SUM(P103,Q103,R103)</f>
        <v>22.740000000000002</v>
      </c>
      <c r="P103" s="145">
        <v>15.16</v>
      </c>
      <c r="Q103" s="40"/>
      <c r="R103" s="146">
        <v>7.58</v>
      </c>
      <c r="S103" s="89">
        <f>T103+U103+V103</f>
        <v>111</v>
      </c>
      <c r="T103" s="145">
        <v>74</v>
      </c>
      <c r="U103" s="40"/>
      <c r="V103" s="146">
        <v>37</v>
      </c>
    </row>
    <row r="104" spans="1:22" ht="97.5" customHeight="1" x14ac:dyDescent="0.25">
      <c r="A104" s="13">
        <v>99</v>
      </c>
      <c r="B104" s="9" t="s">
        <v>32</v>
      </c>
      <c r="C104" s="38" t="s">
        <v>406</v>
      </c>
      <c r="D104" s="8" t="s">
        <v>407</v>
      </c>
      <c r="E104" s="38" t="s">
        <v>408</v>
      </c>
      <c r="F104" s="38" t="s">
        <v>409</v>
      </c>
      <c r="G104" s="40">
        <v>61.75</v>
      </c>
      <c r="H104" s="40">
        <v>2</v>
      </c>
      <c r="I104" s="40">
        <f t="shared" si="24"/>
        <v>200.95</v>
      </c>
      <c r="J104" s="48">
        <f t="shared" si="25"/>
        <v>141.19999999999999</v>
      </c>
      <c r="K104" s="90"/>
      <c r="L104" s="145"/>
      <c r="M104" s="40"/>
      <c r="N104" s="146"/>
      <c r="O104" s="89">
        <f>SUM(P104,Q104,R104)</f>
        <v>69</v>
      </c>
      <c r="P104" s="145">
        <v>67</v>
      </c>
      <c r="Q104" s="40">
        <v>1</v>
      </c>
      <c r="R104" s="146">
        <v>1</v>
      </c>
      <c r="S104" s="89">
        <f>T104+U104+V104</f>
        <v>72.2</v>
      </c>
      <c r="T104" s="145">
        <v>72.2</v>
      </c>
      <c r="U104" s="40"/>
      <c r="V104" s="146"/>
    </row>
    <row r="105" spans="1:22" ht="115.5" customHeight="1" x14ac:dyDescent="0.25">
      <c r="A105" s="19">
        <v>100</v>
      </c>
      <c r="B105" s="9" t="s">
        <v>37</v>
      </c>
      <c r="C105" s="38" t="s">
        <v>410</v>
      </c>
      <c r="D105" s="8" t="s">
        <v>411</v>
      </c>
      <c r="E105" s="38" t="s">
        <v>412</v>
      </c>
      <c r="F105" s="38" t="s">
        <v>413</v>
      </c>
      <c r="G105" s="40">
        <v>230.74</v>
      </c>
      <c r="H105" s="40">
        <v>9</v>
      </c>
      <c r="I105" s="40">
        <f t="shared" si="24"/>
        <v>347.35</v>
      </c>
      <c r="J105" s="48">
        <f t="shared" si="25"/>
        <v>122.61000000000001</v>
      </c>
      <c r="K105" s="90">
        <f>SUM(L105,M105,N105)</f>
        <v>112.54</v>
      </c>
      <c r="L105" s="145">
        <v>106.54</v>
      </c>
      <c r="M105" s="40">
        <v>6</v>
      </c>
      <c r="N105" s="146"/>
      <c r="O105" s="89">
        <f>SUM(P105,Q105,R105)</f>
        <v>10.07</v>
      </c>
      <c r="P105" s="145">
        <v>10.07</v>
      </c>
      <c r="Q105" s="40"/>
      <c r="R105" s="146"/>
      <c r="S105" s="89"/>
      <c r="T105" s="40"/>
      <c r="U105" s="40"/>
      <c r="V105" s="146"/>
    </row>
    <row r="106" spans="1:22" ht="90" customHeight="1" x14ac:dyDescent="0.25">
      <c r="A106" s="13">
        <v>101</v>
      </c>
      <c r="B106" s="9" t="s">
        <v>42</v>
      </c>
      <c r="C106" s="38" t="s">
        <v>414</v>
      </c>
      <c r="D106" s="8" t="s">
        <v>415</v>
      </c>
      <c r="E106" s="38" t="s">
        <v>416</v>
      </c>
      <c r="F106" s="38" t="s">
        <v>417</v>
      </c>
      <c r="G106" s="40">
        <v>170.1</v>
      </c>
      <c r="H106" s="40">
        <v>0</v>
      </c>
      <c r="I106" s="40">
        <f t="shared" si="24"/>
        <v>182.10999999999999</v>
      </c>
      <c r="J106" s="48">
        <f t="shared" si="25"/>
        <v>12.01</v>
      </c>
      <c r="K106" s="90">
        <f>SUM(L106,M106,N106)</f>
        <v>12.01</v>
      </c>
      <c r="L106" s="145">
        <v>12.01</v>
      </c>
      <c r="M106" s="147"/>
      <c r="N106" s="148"/>
      <c r="O106" s="149"/>
      <c r="P106" s="150"/>
      <c r="Q106" s="147"/>
      <c r="R106" s="148"/>
      <c r="S106" s="149"/>
      <c r="T106" s="147"/>
      <c r="U106" s="147"/>
      <c r="V106" s="148"/>
    </row>
    <row r="107" spans="1:22" ht="90" customHeight="1" x14ac:dyDescent="0.25">
      <c r="A107" s="19">
        <v>102</v>
      </c>
      <c r="B107" s="9" t="s">
        <v>47</v>
      </c>
      <c r="C107" s="38" t="s">
        <v>418</v>
      </c>
      <c r="D107" s="8" t="s">
        <v>419</v>
      </c>
      <c r="E107" s="38" t="s">
        <v>420</v>
      </c>
      <c r="F107" s="38" t="s">
        <v>421</v>
      </c>
      <c r="G107" s="40">
        <v>0</v>
      </c>
      <c r="H107" s="40">
        <v>0</v>
      </c>
      <c r="I107" s="40">
        <f t="shared" si="24"/>
        <v>84.259999999999991</v>
      </c>
      <c r="J107" s="48">
        <f t="shared" si="25"/>
        <v>84.259999999999991</v>
      </c>
      <c r="K107" s="90"/>
      <c r="L107" s="145"/>
      <c r="M107" s="40"/>
      <c r="N107" s="146"/>
      <c r="O107" s="89">
        <f>SUM(P107,Q107,R107)</f>
        <v>34.26</v>
      </c>
      <c r="P107" s="145">
        <v>34.26</v>
      </c>
      <c r="Q107" s="40"/>
      <c r="R107" s="146"/>
      <c r="S107" s="89">
        <f>T107+U107+V107</f>
        <v>50</v>
      </c>
      <c r="T107" s="145">
        <v>50</v>
      </c>
      <c r="U107" s="40"/>
      <c r="V107" s="146"/>
    </row>
    <row r="108" spans="1:22" ht="90" customHeight="1" x14ac:dyDescent="0.25">
      <c r="A108" s="13">
        <v>103</v>
      </c>
      <c r="B108" s="9" t="s">
        <v>52</v>
      </c>
      <c r="C108" s="38" t="s">
        <v>422</v>
      </c>
      <c r="D108" s="8" t="s">
        <v>423</v>
      </c>
      <c r="E108" s="38" t="s">
        <v>424</v>
      </c>
      <c r="F108" s="38" t="s">
        <v>425</v>
      </c>
      <c r="G108" s="40">
        <v>0</v>
      </c>
      <c r="H108" s="40">
        <v>0</v>
      </c>
      <c r="I108" s="40">
        <f t="shared" si="24"/>
        <v>5</v>
      </c>
      <c r="J108" s="48">
        <f t="shared" si="25"/>
        <v>35</v>
      </c>
      <c r="K108" s="90"/>
      <c r="L108" s="145"/>
      <c r="M108" s="40"/>
      <c r="N108" s="146"/>
      <c r="O108" s="89"/>
      <c r="P108" s="145"/>
      <c r="Q108" s="40"/>
      <c r="R108" s="146"/>
      <c r="S108" s="89">
        <f>T108+U108+V108</f>
        <v>35</v>
      </c>
      <c r="T108" s="145">
        <v>5</v>
      </c>
      <c r="U108" s="40">
        <v>10</v>
      </c>
      <c r="V108" s="146">
        <v>20</v>
      </c>
    </row>
    <row r="109" spans="1:22" ht="90" customHeight="1" x14ac:dyDescent="0.25">
      <c r="A109" s="19">
        <v>104</v>
      </c>
      <c r="B109" s="9" t="s">
        <v>57</v>
      </c>
      <c r="C109" s="38" t="s">
        <v>426</v>
      </c>
      <c r="D109" s="8" t="s">
        <v>427</v>
      </c>
      <c r="E109" s="38" t="s">
        <v>428</v>
      </c>
      <c r="F109" s="38" t="s">
        <v>429</v>
      </c>
      <c r="G109" s="40">
        <v>0</v>
      </c>
      <c r="H109" s="40">
        <v>0</v>
      </c>
      <c r="I109" s="40">
        <f t="shared" si="24"/>
        <v>102.68</v>
      </c>
      <c r="J109" s="48">
        <f t="shared" si="25"/>
        <v>106.68</v>
      </c>
      <c r="K109" s="90">
        <f>SUM(L109,M109,N109)</f>
        <v>26.68</v>
      </c>
      <c r="L109" s="145">
        <v>22.68</v>
      </c>
      <c r="M109" s="40">
        <v>4</v>
      </c>
      <c r="N109" s="146"/>
      <c r="O109" s="89">
        <f>SUM(P109,Q109,R109)</f>
        <v>30</v>
      </c>
      <c r="P109" s="145">
        <v>30</v>
      </c>
      <c r="Q109" s="40"/>
      <c r="R109" s="146"/>
      <c r="S109" s="89">
        <f>T109+U109+V109</f>
        <v>50</v>
      </c>
      <c r="T109" s="145">
        <v>50</v>
      </c>
      <c r="U109" s="40"/>
      <c r="V109" s="146"/>
    </row>
    <row r="110" spans="1:22" x14ac:dyDescent="0.25">
      <c r="A110" s="13">
        <v>105</v>
      </c>
      <c r="B110" s="217" t="s">
        <v>430</v>
      </c>
      <c r="C110" s="218"/>
      <c r="D110" s="218"/>
      <c r="E110" s="218"/>
      <c r="F110" s="218"/>
      <c r="G110" s="218"/>
      <c r="H110" s="218"/>
      <c r="I110" s="218"/>
      <c r="J110" s="99">
        <f t="shared" si="25"/>
        <v>1134.67</v>
      </c>
      <c r="K110" s="151">
        <f t="shared" ref="K110:V110" si="26">SUM(K102:K109)</f>
        <v>496.40000000000003</v>
      </c>
      <c r="L110" s="152">
        <f t="shared" si="26"/>
        <v>409.31</v>
      </c>
      <c r="M110" s="153">
        <f t="shared" si="26"/>
        <v>10</v>
      </c>
      <c r="N110" s="154">
        <f t="shared" si="26"/>
        <v>77.09</v>
      </c>
      <c r="O110" s="155">
        <f t="shared" si="26"/>
        <v>236.07</v>
      </c>
      <c r="P110" s="152">
        <f t="shared" si="26"/>
        <v>226.48999999999998</v>
      </c>
      <c r="Q110" s="153">
        <f t="shared" si="26"/>
        <v>1</v>
      </c>
      <c r="R110" s="154">
        <f t="shared" si="26"/>
        <v>8.58</v>
      </c>
      <c r="S110" s="151">
        <f t="shared" si="26"/>
        <v>402.2</v>
      </c>
      <c r="T110" s="152">
        <f t="shared" si="26"/>
        <v>335.2</v>
      </c>
      <c r="U110" s="153">
        <f t="shared" si="26"/>
        <v>10</v>
      </c>
      <c r="V110" s="154">
        <f t="shared" si="26"/>
        <v>57</v>
      </c>
    </row>
    <row r="111" spans="1:22" x14ac:dyDescent="0.25">
      <c r="A111" s="19">
        <v>106</v>
      </c>
      <c r="B111" s="209" t="s">
        <v>431</v>
      </c>
      <c r="C111" s="209"/>
      <c r="D111" s="209"/>
      <c r="E111" s="209"/>
      <c r="F111" s="209"/>
      <c r="G111" s="209"/>
      <c r="H111" s="209"/>
      <c r="I111" s="209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1"/>
    </row>
    <row r="112" spans="1:22" ht="124.5" customHeight="1" x14ac:dyDescent="0.25">
      <c r="A112" s="13">
        <v>107</v>
      </c>
      <c r="B112" s="9" t="s">
        <v>60</v>
      </c>
      <c r="C112" s="38" t="s">
        <v>432</v>
      </c>
      <c r="D112" s="8" t="s">
        <v>433</v>
      </c>
      <c r="E112" s="38" t="s">
        <v>434</v>
      </c>
      <c r="F112" s="38" t="s">
        <v>435</v>
      </c>
      <c r="G112" s="40">
        <v>262.37</v>
      </c>
      <c r="H112" s="40">
        <v>1</v>
      </c>
      <c r="I112" s="40">
        <f>G112+L112+P112+T112</f>
        <v>269.56</v>
      </c>
      <c r="J112" s="156">
        <f t="shared" si="25"/>
        <v>7.19</v>
      </c>
      <c r="K112" s="157">
        <f>SUM(L112,M112,N112)</f>
        <v>7.19</v>
      </c>
      <c r="L112" s="158">
        <v>7.19</v>
      </c>
      <c r="M112" s="159"/>
      <c r="N112" s="160"/>
      <c r="O112" s="157"/>
      <c r="P112" s="158"/>
      <c r="Q112" s="159"/>
      <c r="R112" s="160"/>
      <c r="S112" s="157"/>
      <c r="T112" s="159"/>
      <c r="U112" s="159"/>
      <c r="V112" s="160"/>
    </row>
    <row r="113" spans="1:22" ht="124.5" customHeight="1" x14ac:dyDescent="0.25">
      <c r="A113" s="19">
        <v>108</v>
      </c>
      <c r="B113" s="9" t="s">
        <v>64</v>
      </c>
      <c r="C113" s="38" t="s">
        <v>436</v>
      </c>
      <c r="D113" s="8" t="s">
        <v>437</v>
      </c>
      <c r="E113" s="38" t="s">
        <v>438</v>
      </c>
      <c r="F113" s="38" t="s">
        <v>439</v>
      </c>
      <c r="G113" s="40">
        <v>53.19</v>
      </c>
      <c r="H113" s="40">
        <v>32</v>
      </c>
      <c r="I113" s="40">
        <f>G113+L113+P113+T113</f>
        <v>58.19</v>
      </c>
      <c r="J113" s="131">
        <f t="shared" si="25"/>
        <v>5</v>
      </c>
      <c r="K113" s="161"/>
      <c r="L113" s="162"/>
      <c r="M113" s="130"/>
      <c r="N113" s="163"/>
      <c r="O113" s="161"/>
      <c r="P113" s="162"/>
      <c r="Q113" s="130"/>
      <c r="R113" s="163"/>
      <c r="S113" s="161">
        <f>T113+U113+V113</f>
        <v>5</v>
      </c>
      <c r="T113" s="162">
        <v>5</v>
      </c>
      <c r="U113" s="130"/>
      <c r="V113" s="163"/>
    </row>
    <row r="114" spans="1:22" ht="124.5" customHeight="1" x14ac:dyDescent="0.25">
      <c r="A114" s="13">
        <v>109</v>
      </c>
      <c r="B114" s="9" t="s">
        <v>69</v>
      </c>
      <c r="C114" s="38" t="s">
        <v>440</v>
      </c>
      <c r="D114" s="8" t="s">
        <v>441</v>
      </c>
      <c r="E114" s="38" t="s">
        <v>442</v>
      </c>
      <c r="F114" s="38" t="s">
        <v>443</v>
      </c>
      <c r="G114" s="40">
        <v>91.74</v>
      </c>
      <c r="H114" s="40">
        <v>3.0300000000000002</v>
      </c>
      <c r="I114" s="40">
        <f>G114+L114+P114+T114</f>
        <v>96.74</v>
      </c>
      <c r="J114" s="131">
        <f t="shared" si="25"/>
        <v>5</v>
      </c>
      <c r="K114" s="161"/>
      <c r="L114" s="162"/>
      <c r="M114" s="130"/>
      <c r="N114" s="163"/>
      <c r="O114" s="161"/>
      <c r="P114" s="162"/>
      <c r="Q114" s="130"/>
      <c r="R114" s="163"/>
      <c r="S114" s="161">
        <f>T114+U114+V114</f>
        <v>5</v>
      </c>
      <c r="T114" s="162">
        <v>5</v>
      </c>
      <c r="U114" s="130"/>
      <c r="V114" s="163"/>
    </row>
    <row r="115" spans="1:22" ht="124.5" customHeight="1" x14ac:dyDescent="0.25">
      <c r="A115" s="19">
        <v>110</v>
      </c>
      <c r="B115" s="9" t="s">
        <v>74</v>
      </c>
      <c r="C115" s="38" t="s">
        <v>444</v>
      </c>
      <c r="D115" s="8" t="s">
        <v>445</v>
      </c>
      <c r="E115" s="52" t="s">
        <v>446</v>
      </c>
      <c r="F115" s="38" t="s">
        <v>447</v>
      </c>
      <c r="G115" s="40">
        <v>146.65</v>
      </c>
      <c r="H115" s="40">
        <v>5.75</v>
      </c>
      <c r="I115" s="40">
        <f>G115+L115+P115+T115</f>
        <v>275.27999999999997</v>
      </c>
      <c r="J115" s="131">
        <f t="shared" si="25"/>
        <v>136.69</v>
      </c>
      <c r="K115" s="49">
        <f>SUM(L115:N115)</f>
        <v>47.21</v>
      </c>
      <c r="L115" s="54">
        <v>44.63</v>
      </c>
      <c r="M115" s="39">
        <v>0.5</v>
      </c>
      <c r="N115" s="51">
        <v>2.08</v>
      </c>
      <c r="O115" s="49">
        <f>SUM(P115:R115)</f>
        <v>44.74</v>
      </c>
      <c r="P115" s="50">
        <v>42</v>
      </c>
      <c r="Q115" s="39">
        <v>0.5</v>
      </c>
      <c r="R115" s="51">
        <v>2.2400000000000002</v>
      </c>
      <c r="S115" s="49">
        <f>T115+U115+V115</f>
        <v>44.74</v>
      </c>
      <c r="T115" s="54">
        <v>42</v>
      </c>
      <c r="U115" s="39">
        <v>0.5</v>
      </c>
      <c r="V115" s="51">
        <v>2.2400000000000002</v>
      </c>
    </row>
    <row r="116" spans="1:22" ht="124.5" customHeight="1" x14ac:dyDescent="0.25">
      <c r="A116" s="13">
        <v>111</v>
      </c>
      <c r="B116" s="9" t="s">
        <v>78</v>
      </c>
      <c r="C116" s="38" t="s">
        <v>448</v>
      </c>
      <c r="D116" s="8" t="s">
        <v>449</v>
      </c>
      <c r="E116" s="38" t="s">
        <v>450</v>
      </c>
      <c r="F116" s="38" t="s">
        <v>451</v>
      </c>
      <c r="G116" s="40">
        <v>50</v>
      </c>
      <c r="H116" s="40">
        <v>0</v>
      </c>
      <c r="I116" s="40">
        <f>G116+L116+P116+T116</f>
        <v>674.15</v>
      </c>
      <c r="J116" s="131">
        <f t="shared" si="25"/>
        <v>624.15</v>
      </c>
      <c r="K116" s="161">
        <f>SUM(L116,M116,N116)</f>
        <v>120.33</v>
      </c>
      <c r="L116" s="162">
        <v>120.33</v>
      </c>
      <c r="M116" s="13"/>
      <c r="N116" s="163"/>
      <c r="O116" s="90">
        <f>SUM(P116:R116)</f>
        <v>256.91000000000003</v>
      </c>
      <c r="P116" s="162">
        <v>256.91000000000003</v>
      </c>
      <c r="Q116" s="130"/>
      <c r="R116" s="163"/>
      <c r="S116" s="161">
        <f>T116+U116+V116</f>
        <v>246.91</v>
      </c>
      <c r="T116" s="162">
        <v>246.91</v>
      </c>
      <c r="U116" s="130"/>
      <c r="V116" s="163"/>
    </row>
    <row r="117" spans="1:22" x14ac:dyDescent="0.25">
      <c r="A117" s="19">
        <v>112</v>
      </c>
      <c r="B117" s="217" t="s">
        <v>452</v>
      </c>
      <c r="C117" s="218"/>
      <c r="D117" s="218"/>
      <c r="E117" s="218"/>
      <c r="F117" s="218"/>
      <c r="G117" s="218"/>
      <c r="H117" s="218"/>
      <c r="I117" s="218"/>
      <c r="J117" s="164">
        <f t="shared" si="25"/>
        <v>778.03</v>
      </c>
      <c r="K117" s="165">
        <f>SUM(K112:K116)</f>
        <v>174.73</v>
      </c>
      <c r="L117" s="166">
        <f>SUM(L112:L116)</f>
        <v>172.15</v>
      </c>
      <c r="M117" s="167">
        <f t="shared" ref="M117:V117" si="27">SUM(M112:M116)</f>
        <v>0.5</v>
      </c>
      <c r="N117" s="168">
        <f t="shared" si="27"/>
        <v>2.08</v>
      </c>
      <c r="O117" s="165">
        <f>SUM(O112:O116)</f>
        <v>301.65000000000003</v>
      </c>
      <c r="P117" s="166">
        <f>SUM(P112:P116)</f>
        <v>298.91000000000003</v>
      </c>
      <c r="Q117" s="167">
        <f t="shared" si="27"/>
        <v>0.5</v>
      </c>
      <c r="R117" s="168">
        <f t="shared" si="27"/>
        <v>2.2400000000000002</v>
      </c>
      <c r="S117" s="165">
        <f t="shared" si="27"/>
        <v>301.64999999999998</v>
      </c>
      <c r="T117" s="166">
        <f>SUM(T112:T116)</f>
        <v>298.90999999999997</v>
      </c>
      <c r="U117" s="167">
        <f t="shared" si="27"/>
        <v>0.5</v>
      </c>
      <c r="V117" s="168">
        <f t="shared" si="27"/>
        <v>2.2400000000000002</v>
      </c>
    </row>
    <row r="118" spans="1:22" x14ac:dyDescent="0.25">
      <c r="A118" s="13">
        <v>113</v>
      </c>
      <c r="B118" s="209" t="s">
        <v>453</v>
      </c>
      <c r="C118" s="209"/>
      <c r="D118" s="209"/>
      <c r="E118" s="209"/>
      <c r="F118" s="209"/>
      <c r="G118" s="209"/>
      <c r="H118" s="209"/>
      <c r="I118" s="209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1"/>
    </row>
    <row r="119" spans="1:22" ht="111" customHeight="1" x14ac:dyDescent="0.25">
      <c r="A119" s="19">
        <v>114</v>
      </c>
      <c r="B119" s="9" t="s">
        <v>83</v>
      </c>
      <c r="C119" s="38" t="s">
        <v>454</v>
      </c>
      <c r="D119" s="8" t="s">
        <v>455</v>
      </c>
      <c r="E119" s="38" t="s">
        <v>456</v>
      </c>
      <c r="F119" s="38" t="s">
        <v>457</v>
      </c>
      <c r="G119" s="40">
        <v>120.57</v>
      </c>
      <c r="H119" s="40">
        <v>0</v>
      </c>
      <c r="I119" s="40">
        <f>G119+L119+P119+T119</f>
        <v>225.57</v>
      </c>
      <c r="J119" s="156">
        <f>SUM(K119,O119,S119)</f>
        <v>105</v>
      </c>
      <c r="K119" s="157">
        <f>SUM(L119,M119,N119)</f>
        <v>52.16</v>
      </c>
      <c r="L119" s="158">
        <v>52.16</v>
      </c>
      <c r="M119" s="159"/>
      <c r="N119" s="160"/>
      <c r="O119" s="157">
        <f>SUM(P119,Q119,R119)</f>
        <v>30.42</v>
      </c>
      <c r="P119" s="158">
        <v>30.42</v>
      </c>
      <c r="Q119" s="159"/>
      <c r="R119" s="160"/>
      <c r="S119" s="157">
        <f>T119+U119+V119</f>
        <v>22.42</v>
      </c>
      <c r="T119" s="158">
        <v>22.42</v>
      </c>
      <c r="U119" s="159"/>
      <c r="V119" s="160"/>
    </row>
    <row r="120" spans="1:22" ht="111" customHeight="1" x14ac:dyDescent="0.25">
      <c r="A120" s="13">
        <v>115</v>
      </c>
      <c r="B120" s="9" t="s">
        <v>88</v>
      </c>
      <c r="C120" s="38" t="s">
        <v>458</v>
      </c>
      <c r="D120" s="8" t="s">
        <v>459</v>
      </c>
      <c r="E120" s="38" t="s">
        <v>460</v>
      </c>
      <c r="F120" s="38" t="s">
        <v>461</v>
      </c>
      <c r="G120" s="40">
        <v>0</v>
      </c>
      <c r="H120" s="40">
        <v>0</v>
      </c>
      <c r="I120" s="40">
        <f>G120+L120+P120+T120</f>
        <v>5</v>
      </c>
      <c r="J120" s="131">
        <f>SUM(K120,O120,S120)</f>
        <v>5</v>
      </c>
      <c r="K120" s="161"/>
      <c r="L120" s="162"/>
      <c r="M120" s="130"/>
      <c r="N120" s="163"/>
      <c r="O120" s="161"/>
      <c r="P120" s="162"/>
      <c r="Q120" s="130"/>
      <c r="R120" s="163"/>
      <c r="S120" s="161">
        <f>T120+U120+V120</f>
        <v>5</v>
      </c>
      <c r="T120" s="162">
        <v>5</v>
      </c>
      <c r="U120" s="130"/>
      <c r="V120" s="163"/>
    </row>
    <row r="121" spans="1:22" ht="111" customHeight="1" x14ac:dyDescent="0.25">
      <c r="A121" s="19">
        <v>116</v>
      </c>
      <c r="B121" s="9" t="s">
        <v>93</v>
      </c>
      <c r="C121" s="38" t="s">
        <v>462</v>
      </c>
      <c r="D121" s="8" t="s">
        <v>463</v>
      </c>
      <c r="E121" s="38" t="s">
        <v>464</v>
      </c>
      <c r="F121" s="38" t="s">
        <v>465</v>
      </c>
      <c r="G121" s="40">
        <v>0</v>
      </c>
      <c r="H121" s="40">
        <v>0</v>
      </c>
      <c r="I121" s="169">
        <f>G121+L121+P121+T121</f>
        <v>79.27000000000001</v>
      </c>
      <c r="J121" s="131">
        <f>SUM(K121,O121,S121)</f>
        <v>112.27000000000001</v>
      </c>
      <c r="K121" s="161">
        <f>SUM(L121,M121,N121)</f>
        <v>35.090000000000003</v>
      </c>
      <c r="L121" s="162">
        <v>4.09</v>
      </c>
      <c r="M121" s="130">
        <v>31</v>
      </c>
      <c r="N121" s="170"/>
      <c r="O121" s="161">
        <f>SUM(P121,Q121,R121)</f>
        <v>37.090000000000003</v>
      </c>
      <c r="P121" s="162">
        <v>36.090000000000003</v>
      </c>
      <c r="Q121" s="130">
        <v>1</v>
      </c>
      <c r="R121" s="163"/>
      <c r="S121" s="161">
        <f>T121+U121+V121</f>
        <v>40.090000000000003</v>
      </c>
      <c r="T121" s="162">
        <v>39.090000000000003</v>
      </c>
      <c r="U121" s="130">
        <v>1</v>
      </c>
      <c r="V121" s="163"/>
    </row>
    <row r="122" spans="1:22" ht="16.5" thickBot="1" x14ac:dyDescent="0.3">
      <c r="A122" s="13">
        <v>117</v>
      </c>
      <c r="B122" s="217" t="s">
        <v>466</v>
      </c>
      <c r="C122" s="218"/>
      <c r="D122" s="218"/>
      <c r="E122" s="218"/>
      <c r="F122" s="218"/>
      <c r="G122" s="218"/>
      <c r="H122" s="218"/>
      <c r="I122" s="219"/>
      <c r="J122" s="171">
        <f>K122+O122+S122</f>
        <v>222.26999999999998</v>
      </c>
      <c r="K122" s="172">
        <f>K121+K120+K119</f>
        <v>87.25</v>
      </c>
      <c r="L122" s="173">
        <f t="shared" ref="L122:Q122" si="28">SUM(L119:L121)</f>
        <v>56.25</v>
      </c>
      <c r="M122" s="174">
        <f t="shared" si="28"/>
        <v>31</v>
      </c>
      <c r="N122" s="174">
        <f t="shared" si="28"/>
        <v>0</v>
      </c>
      <c r="O122" s="172">
        <f t="shared" si="28"/>
        <v>67.510000000000005</v>
      </c>
      <c r="P122" s="173">
        <f t="shared" si="28"/>
        <v>66.510000000000005</v>
      </c>
      <c r="Q122" s="174">
        <f t="shared" si="28"/>
        <v>1</v>
      </c>
      <c r="R122" s="174"/>
      <c r="S122" s="172">
        <f>SUM(S119:S121)</f>
        <v>67.510000000000005</v>
      </c>
      <c r="T122" s="173">
        <f>SUM(T119:T121)</f>
        <v>66.510000000000005</v>
      </c>
      <c r="U122" s="174">
        <f>SUM(U119:U121)</f>
        <v>1</v>
      </c>
      <c r="V122" s="175"/>
    </row>
    <row r="123" spans="1:22" ht="16.5" thickBot="1" x14ac:dyDescent="0.3">
      <c r="A123" s="19">
        <v>118</v>
      </c>
      <c r="B123" s="220" t="s">
        <v>467</v>
      </c>
      <c r="C123" s="220"/>
      <c r="D123" s="220"/>
      <c r="E123" s="220"/>
      <c r="F123" s="220"/>
      <c r="G123" s="220"/>
      <c r="H123" s="220"/>
      <c r="I123" s="220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2"/>
    </row>
    <row r="124" spans="1:22" ht="107.25" customHeight="1" x14ac:dyDescent="0.25">
      <c r="A124" s="13">
        <v>119</v>
      </c>
      <c r="B124" s="9" t="s">
        <v>98</v>
      </c>
      <c r="C124" s="38" t="s">
        <v>468</v>
      </c>
      <c r="D124" s="8" t="s">
        <v>469</v>
      </c>
      <c r="E124" s="38" t="s">
        <v>470</v>
      </c>
      <c r="F124" s="38" t="s">
        <v>471</v>
      </c>
      <c r="G124" s="40">
        <v>72.319999999999993</v>
      </c>
      <c r="H124" s="40">
        <v>0.2</v>
      </c>
      <c r="I124" s="40">
        <f>G124+L124+P124+T124</f>
        <v>105.74</v>
      </c>
      <c r="J124" s="156">
        <f>SUM(K124,O124,S124)</f>
        <v>33.42</v>
      </c>
      <c r="K124" s="157"/>
      <c r="L124" s="158"/>
      <c r="M124" s="159"/>
      <c r="N124" s="160"/>
      <c r="O124" s="157">
        <f>SUM(P124,Q124,R124)</f>
        <v>16</v>
      </c>
      <c r="P124" s="158">
        <v>16</v>
      </c>
      <c r="Q124" s="159"/>
      <c r="R124" s="160"/>
      <c r="S124" s="157">
        <f>T124+U124+V124</f>
        <v>17.420000000000002</v>
      </c>
      <c r="T124" s="158">
        <v>17.420000000000002</v>
      </c>
      <c r="U124" s="159"/>
      <c r="V124" s="160"/>
    </row>
    <row r="125" spans="1:22" ht="107.25" customHeight="1" x14ac:dyDescent="0.25">
      <c r="A125" s="19">
        <v>120</v>
      </c>
      <c r="B125" s="9" t="s">
        <v>102</v>
      </c>
      <c r="C125" s="38" t="s">
        <v>472</v>
      </c>
      <c r="D125" s="8" t="s">
        <v>473</v>
      </c>
      <c r="E125" s="38" t="s">
        <v>474</v>
      </c>
      <c r="F125" s="53" t="s">
        <v>475</v>
      </c>
      <c r="G125" s="40">
        <v>0</v>
      </c>
      <c r="H125" s="40">
        <v>0</v>
      </c>
      <c r="I125" s="40">
        <f>G125+L125+P125+T125</f>
        <v>83.56</v>
      </c>
      <c r="J125" s="131">
        <f>SUM(K125,O125,S125)</f>
        <v>83.56</v>
      </c>
      <c r="K125" s="161">
        <f>SUM(L125,M125,N125)</f>
        <v>26.56</v>
      </c>
      <c r="L125" s="162">
        <v>26.56</v>
      </c>
      <c r="M125" s="130"/>
      <c r="N125" s="163"/>
      <c r="O125" s="161">
        <f>SUM(P125,Q125,R125)</f>
        <v>27</v>
      </c>
      <c r="P125" s="162">
        <v>27</v>
      </c>
      <c r="Q125" s="130"/>
      <c r="R125" s="163"/>
      <c r="S125" s="161">
        <f>T125+U125+V125</f>
        <v>30</v>
      </c>
      <c r="T125" s="162">
        <v>30</v>
      </c>
      <c r="U125" s="130"/>
      <c r="V125" s="163"/>
    </row>
    <row r="126" spans="1:22" ht="107.25" customHeight="1" x14ac:dyDescent="0.25">
      <c r="A126" s="13">
        <v>121</v>
      </c>
      <c r="B126" s="176" t="s">
        <v>107</v>
      </c>
      <c r="C126" s="95" t="s">
        <v>476</v>
      </c>
      <c r="D126" s="8" t="s">
        <v>477</v>
      </c>
      <c r="E126" s="38" t="s">
        <v>478</v>
      </c>
      <c r="F126" s="115" t="s">
        <v>199</v>
      </c>
      <c r="G126" s="40">
        <v>0</v>
      </c>
      <c r="H126" s="40">
        <v>0</v>
      </c>
      <c r="I126" s="40">
        <f>G126+L126+P126+T126</f>
        <v>206.73000000000002</v>
      </c>
      <c r="J126" s="131">
        <f>SUM(K126,O126,S126)</f>
        <v>206.73000000000002</v>
      </c>
      <c r="K126" s="161">
        <f>SUM(L126,M126,N126)</f>
        <v>83.97</v>
      </c>
      <c r="L126" s="162">
        <v>83.97</v>
      </c>
      <c r="M126" s="130"/>
      <c r="N126" s="163"/>
      <c r="O126" s="161">
        <f>SUM(P126,Q126,R126)</f>
        <v>63.59</v>
      </c>
      <c r="P126" s="162">
        <v>63.59</v>
      </c>
      <c r="Q126" s="130"/>
      <c r="R126" s="163"/>
      <c r="S126" s="161">
        <f>SUM(T126,U126,V126)</f>
        <v>59.17</v>
      </c>
      <c r="T126" s="162">
        <v>59.17</v>
      </c>
      <c r="U126" s="130"/>
      <c r="V126" s="163"/>
    </row>
    <row r="127" spans="1:22" x14ac:dyDescent="0.25">
      <c r="A127" s="19">
        <v>122</v>
      </c>
      <c r="B127" s="217" t="s">
        <v>479</v>
      </c>
      <c r="C127" s="218"/>
      <c r="D127" s="218"/>
      <c r="E127" s="218"/>
      <c r="F127" s="218"/>
      <c r="G127" s="218"/>
      <c r="H127" s="218"/>
      <c r="I127" s="218"/>
      <c r="J127" s="164">
        <f>K127+O127+S127</f>
        <v>323.71000000000004</v>
      </c>
      <c r="K127" s="165">
        <f>SUM(K124:K126)</f>
        <v>110.53</v>
      </c>
      <c r="L127" s="166">
        <f>SUM(L124:L126)</f>
        <v>110.53</v>
      </c>
      <c r="M127" s="167"/>
      <c r="N127" s="168"/>
      <c r="O127" s="165">
        <f>SUM(O124:O126)</f>
        <v>106.59</v>
      </c>
      <c r="P127" s="166">
        <f>SUM(P124:P126)</f>
        <v>106.59</v>
      </c>
      <c r="Q127" s="167"/>
      <c r="R127" s="168"/>
      <c r="S127" s="165">
        <f>SUM(S124:S126)</f>
        <v>106.59</v>
      </c>
      <c r="T127" s="166">
        <f>SUM(T124:T126)</f>
        <v>106.59</v>
      </c>
      <c r="U127" s="167"/>
      <c r="V127" s="168"/>
    </row>
    <row r="128" spans="1:22" x14ac:dyDescent="0.25">
      <c r="A128" s="13">
        <v>123</v>
      </c>
      <c r="B128" s="220" t="s">
        <v>480</v>
      </c>
      <c r="C128" s="220"/>
      <c r="D128" s="220"/>
      <c r="E128" s="220"/>
      <c r="F128" s="220"/>
      <c r="G128" s="220"/>
      <c r="H128" s="220"/>
      <c r="I128" s="220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1"/>
    </row>
    <row r="129" spans="1:22" ht="112.5" customHeight="1" x14ac:dyDescent="0.25">
      <c r="A129" s="19">
        <v>124</v>
      </c>
      <c r="B129" s="9" t="s">
        <v>112</v>
      </c>
      <c r="C129" s="38" t="s">
        <v>481</v>
      </c>
      <c r="D129" s="8" t="s">
        <v>482</v>
      </c>
      <c r="E129" s="38" t="s">
        <v>483</v>
      </c>
      <c r="F129" s="38" t="s">
        <v>484</v>
      </c>
      <c r="G129" s="40">
        <v>240.1</v>
      </c>
      <c r="H129" s="40">
        <v>101.95</v>
      </c>
      <c r="I129" s="40">
        <f>G129+L129+P129+T129</f>
        <v>363.36</v>
      </c>
      <c r="J129" s="41">
        <f>SUM(K129,O129,S129)</f>
        <v>222.26</v>
      </c>
      <c r="K129" s="142">
        <f>SUM(L129,M129,N129)</f>
        <v>87.759999999999991</v>
      </c>
      <c r="L129" s="141">
        <v>54.76</v>
      </c>
      <c r="M129" s="142">
        <v>3</v>
      </c>
      <c r="N129" s="143">
        <v>30</v>
      </c>
      <c r="O129" s="140">
        <f>SUM(P129,Q129,R129)</f>
        <v>71.5</v>
      </c>
      <c r="P129" s="141">
        <v>38.5</v>
      </c>
      <c r="Q129" s="142">
        <v>3</v>
      </c>
      <c r="R129" s="143">
        <v>30</v>
      </c>
      <c r="S129" s="140">
        <f>T129+U129+V129</f>
        <v>63</v>
      </c>
      <c r="T129" s="141">
        <v>30</v>
      </c>
      <c r="U129" s="142">
        <v>3</v>
      </c>
      <c r="V129" s="143">
        <v>30</v>
      </c>
    </row>
    <row r="130" spans="1:22" ht="112.5" customHeight="1" x14ac:dyDescent="0.25">
      <c r="A130" s="13">
        <v>125</v>
      </c>
      <c r="B130" s="9" t="s">
        <v>117</v>
      </c>
      <c r="C130" s="38" t="s">
        <v>485</v>
      </c>
      <c r="D130" s="8" t="s">
        <v>486</v>
      </c>
      <c r="E130" s="38" t="s">
        <v>487</v>
      </c>
      <c r="F130" s="38" t="s">
        <v>488</v>
      </c>
      <c r="G130" s="40">
        <v>128.4</v>
      </c>
      <c r="H130" s="40">
        <v>4.91</v>
      </c>
      <c r="I130" s="169">
        <f>G130+L130+P130+T130</f>
        <v>350.05</v>
      </c>
      <c r="J130" s="48">
        <f>SUM(K130,O130,S130)</f>
        <v>221.65</v>
      </c>
      <c r="K130" s="40">
        <f>SUM(L130,M130,N130)</f>
        <v>27.49</v>
      </c>
      <c r="L130" s="145">
        <v>27.49</v>
      </c>
      <c r="M130" s="40"/>
      <c r="N130" s="146"/>
      <c r="O130" s="90">
        <f>SUM(P130,Q130,R130)</f>
        <v>105.66</v>
      </c>
      <c r="P130" s="145">
        <v>105.66</v>
      </c>
      <c r="Q130" s="40"/>
      <c r="R130" s="146"/>
      <c r="S130" s="90">
        <f>T130+U130+V130</f>
        <v>88.5</v>
      </c>
      <c r="T130" s="145">
        <v>88.5</v>
      </c>
      <c r="U130" s="40"/>
      <c r="V130" s="146"/>
    </row>
    <row r="131" spans="1:22" ht="112.5" customHeight="1" x14ac:dyDescent="0.25">
      <c r="A131" s="19">
        <v>126</v>
      </c>
      <c r="B131" s="9" t="s">
        <v>122</v>
      </c>
      <c r="C131" s="38" t="s">
        <v>489</v>
      </c>
      <c r="D131" s="8" t="s">
        <v>490</v>
      </c>
      <c r="E131" s="38" t="s">
        <v>491</v>
      </c>
      <c r="F131" s="38" t="s">
        <v>492</v>
      </c>
      <c r="G131" s="40">
        <v>0</v>
      </c>
      <c r="H131" s="40">
        <v>0</v>
      </c>
      <c r="I131" s="40">
        <f>G131+L131+P131+T131</f>
        <v>165.03</v>
      </c>
      <c r="J131" s="48">
        <f>SUM(K131,O131,S131)</f>
        <v>165.03</v>
      </c>
      <c r="K131" s="40">
        <f>SUM(L131,M131,N131)</f>
        <v>45.7</v>
      </c>
      <c r="L131" s="145">
        <v>45.7</v>
      </c>
      <c r="M131" s="40"/>
      <c r="N131" s="146"/>
      <c r="O131" s="90">
        <f>SUM(P131,Q131,R131)</f>
        <v>69.33</v>
      </c>
      <c r="P131" s="145">
        <v>69.33</v>
      </c>
      <c r="Q131" s="40"/>
      <c r="R131" s="177"/>
      <c r="S131" s="49">
        <f>T131+U131+V131</f>
        <v>50</v>
      </c>
      <c r="T131" s="54">
        <v>50</v>
      </c>
      <c r="U131" s="13"/>
      <c r="V131" s="177"/>
    </row>
    <row r="132" spans="1:22" x14ac:dyDescent="0.25">
      <c r="A132" s="13">
        <v>127</v>
      </c>
      <c r="B132" s="217" t="s">
        <v>493</v>
      </c>
      <c r="C132" s="218"/>
      <c r="D132" s="218"/>
      <c r="E132" s="218"/>
      <c r="F132" s="218"/>
      <c r="G132" s="218"/>
      <c r="H132" s="218"/>
      <c r="I132" s="218"/>
      <c r="J132" s="99">
        <f>SUM(K132,O132,S132)</f>
        <v>608.94000000000005</v>
      </c>
      <c r="K132" s="151">
        <f t="shared" ref="K132:V132" si="29">SUM(K129:K131)</f>
        <v>160.94999999999999</v>
      </c>
      <c r="L132" s="152">
        <f>SUM(L129:L131)</f>
        <v>127.95</v>
      </c>
      <c r="M132" s="153">
        <f t="shared" si="29"/>
        <v>3</v>
      </c>
      <c r="N132" s="154">
        <f t="shared" si="29"/>
        <v>30</v>
      </c>
      <c r="O132" s="151">
        <f t="shared" si="29"/>
        <v>246.49</v>
      </c>
      <c r="P132" s="152">
        <f>SUM(P129:P131)</f>
        <v>213.49</v>
      </c>
      <c r="Q132" s="153">
        <f t="shared" si="29"/>
        <v>3</v>
      </c>
      <c r="R132" s="154">
        <f t="shared" si="29"/>
        <v>30</v>
      </c>
      <c r="S132" s="151">
        <f t="shared" si="29"/>
        <v>201.5</v>
      </c>
      <c r="T132" s="152">
        <f>SUM(T129:T131)</f>
        <v>168.5</v>
      </c>
      <c r="U132" s="153">
        <f t="shared" si="29"/>
        <v>3</v>
      </c>
      <c r="V132" s="154">
        <f t="shared" si="29"/>
        <v>30</v>
      </c>
    </row>
    <row r="133" spans="1:22" x14ac:dyDescent="0.25">
      <c r="A133" s="19">
        <v>128</v>
      </c>
      <c r="B133" s="220" t="s">
        <v>494</v>
      </c>
      <c r="C133" s="220"/>
      <c r="D133" s="220"/>
      <c r="E133" s="220"/>
      <c r="F133" s="220"/>
      <c r="G133" s="220"/>
      <c r="H133" s="220"/>
      <c r="I133" s="22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1"/>
    </row>
    <row r="134" spans="1:22" ht="143.25" customHeight="1" x14ac:dyDescent="0.25">
      <c r="A134" s="13">
        <v>129</v>
      </c>
      <c r="B134" s="9" t="s">
        <v>127</v>
      </c>
      <c r="C134" s="38" t="s">
        <v>495</v>
      </c>
      <c r="D134" s="8" t="s">
        <v>496</v>
      </c>
      <c r="E134" s="38" t="s">
        <v>497</v>
      </c>
      <c r="F134" s="38" t="s">
        <v>498</v>
      </c>
      <c r="G134" s="40">
        <v>131.43</v>
      </c>
      <c r="H134" s="40">
        <v>12</v>
      </c>
      <c r="I134" s="40">
        <f t="shared" ref="I134:I139" si="30">G134+L134+P134+T134</f>
        <v>248.3</v>
      </c>
      <c r="J134" s="41">
        <f t="shared" ref="J134:J139" si="31">SUM(K134,O134,S134)</f>
        <v>116.87</v>
      </c>
      <c r="K134" s="140">
        <f>SUM(L134,M134,N134)</f>
        <v>56.87</v>
      </c>
      <c r="L134" s="141">
        <v>56.87</v>
      </c>
      <c r="M134" s="142"/>
      <c r="N134" s="143"/>
      <c r="O134" s="140">
        <f>SUM(P134,Q134,R134)</f>
        <v>50</v>
      </c>
      <c r="P134" s="141">
        <v>50</v>
      </c>
      <c r="Q134" s="142"/>
      <c r="R134" s="143"/>
      <c r="S134" s="140">
        <f t="shared" ref="S134:S139" si="32">T134+U134+V134</f>
        <v>10</v>
      </c>
      <c r="T134" s="141">
        <v>10</v>
      </c>
      <c r="U134" s="142"/>
      <c r="V134" s="143"/>
    </row>
    <row r="135" spans="1:22" ht="143.25" customHeight="1" x14ac:dyDescent="0.25">
      <c r="A135" s="19">
        <v>130</v>
      </c>
      <c r="B135" s="9" t="s">
        <v>132</v>
      </c>
      <c r="C135" s="38" t="s">
        <v>499</v>
      </c>
      <c r="D135" s="8" t="s">
        <v>500</v>
      </c>
      <c r="E135" s="38" t="s">
        <v>501</v>
      </c>
      <c r="F135" s="38" t="s">
        <v>502</v>
      </c>
      <c r="G135" s="40">
        <v>164.67</v>
      </c>
      <c r="H135" s="40">
        <v>0</v>
      </c>
      <c r="I135" s="40">
        <f t="shared" si="30"/>
        <v>378</v>
      </c>
      <c r="J135" s="48">
        <f t="shared" si="31"/>
        <v>213.32999999999998</v>
      </c>
      <c r="K135" s="90">
        <f>SUM(L135,M135,N135)</f>
        <v>123.33</v>
      </c>
      <c r="L135" s="145">
        <v>123.33</v>
      </c>
      <c r="M135" s="40"/>
      <c r="N135" s="146"/>
      <c r="O135" s="90">
        <f>SUM(P135,Q135,R135)</f>
        <v>40</v>
      </c>
      <c r="P135" s="145">
        <v>40</v>
      </c>
      <c r="Q135" s="40"/>
      <c r="R135" s="146"/>
      <c r="S135" s="90">
        <f t="shared" si="32"/>
        <v>50</v>
      </c>
      <c r="T135" s="145">
        <v>50</v>
      </c>
      <c r="U135" s="40"/>
      <c r="V135" s="146"/>
    </row>
    <row r="136" spans="1:22" ht="143.25" customHeight="1" x14ac:dyDescent="0.25">
      <c r="A136" s="13">
        <v>131</v>
      </c>
      <c r="B136" s="9" t="s">
        <v>137</v>
      </c>
      <c r="C136" s="38" t="s">
        <v>503</v>
      </c>
      <c r="D136" s="8" t="s">
        <v>504</v>
      </c>
      <c r="E136" s="38" t="s">
        <v>505</v>
      </c>
      <c r="F136" s="38" t="s">
        <v>506</v>
      </c>
      <c r="G136" s="40">
        <v>33.08</v>
      </c>
      <c r="H136" s="40">
        <v>0</v>
      </c>
      <c r="I136" s="40">
        <f t="shared" si="30"/>
        <v>146.92000000000002</v>
      </c>
      <c r="J136" s="48">
        <f t="shared" si="31"/>
        <v>113.84</v>
      </c>
      <c r="K136" s="90">
        <f>SUM(L136,M136,N136)</f>
        <v>25.84</v>
      </c>
      <c r="L136" s="145">
        <v>25.84</v>
      </c>
      <c r="M136" s="40"/>
      <c r="N136" s="146"/>
      <c r="O136" s="90">
        <f>SUM(P136,Q136,R136)</f>
        <v>48</v>
      </c>
      <c r="P136" s="145">
        <v>48</v>
      </c>
      <c r="Q136" s="40"/>
      <c r="R136" s="146"/>
      <c r="S136" s="90">
        <f t="shared" si="32"/>
        <v>40</v>
      </c>
      <c r="T136" s="145">
        <v>40</v>
      </c>
      <c r="U136" s="40"/>
      <c r="V136" s="146"/>
    </row>
    <row r="137" spans="1:22" ht="143.25" customHeight="1" x14ac:dyDescent="0.25">
      <c r="A137" s="19">
        <v>132</v>
      </c>
      <c r="B137" s="9" t="s">
        <v>142</v>
      </c>
      <c r="C137" s="38" t="s">
        <v>507</v>
      </c>
      <c r="D137" s="8" t="s">
        <v>508</v>
      </c>
      <c r="E137" s="38" t="s">
        <v>509</v>
      </c>
      <c r="F137" s="38" t="s">
        <v>510</v>
      </c>
      <c r="G137" s="40">
        <v>31.98</v>
      </c>
      <c r="H137" s="40">
        <v>0.4</v>
      </c>
      <c r="I137" s="40">
        <f t="shared" si="30"/>
        <v>79.98</v>
      </c>
      <c r="J137" s="48">
        <f t="shared" si="31"/>
        <v>48</v>
      </c>
      <c r="K137" s="90"/>
      <c r="L137" s="145"/>
      <c r="M137" s="40"/>
      <c r="N137" s="146"/>
      <c r="O137" s="90">
        <f>SUM(P137,Q137,R137)</f>
        <v>20</v>
      </c>
      <c r="P137" s="145">
        <v>20</v>
      </c>
      <c r="Q137" s="40"/>
      <c r="R137" s="146"/>
      <c r="S137" s="90">
        <f t="shared" si="32"/>
        <v>28</v>
      </c>
      <c r="T137" s="145">
        <v>28</v>
      </c>
      <c r="U137" s="40"/>
      <c r="V137" s="146"/>
    </row>
    <row r="138" spans="1:22" ht="143.25" customHeight="1" x14ac:dyDescent="0.25">
      <c r="A138" s="13">
        <v>133</v>
      </c>
      <c r="B138" s="9" t="s">
        <v>144</v>
      </c>
      <c r="C138" s="38" t="s">
        <v>511</v>
      </c>
      <c r="D138" s="8" t="s">
        <v>512</v>
      </c>
      <c r="E138" s="38" t="s">
        <v>513</v>
      </c>
      <c r="F138" s="53" t="s">
        <v>514</v>
      </c>
      <c r="G138" s="40">
        <v>37.1</v>
      </c>
      <c r="H138" s="40">
        <v>0.89</v>
      </c>
      <c r="I138" s="40">
        <f t="shared" si="30"/>
        <v>119.83</v>
      </c>
      <c r="J138" s="48">
        <f t="shared" si="31"/>
        <v>83.84</v>
      </c>
      <c r="K138" s="90">
        <f>SUM(L138,M138,N138)</f>
        <v>33.479999999999997</v>
      </c>
      <c r="L138" s="145">
        <v>32.369999999999997</v>
      </c>
      <c r="M138" s="40">
        <v>1.1100000000000001</v>
      </c>
      <c r="N138" s="146"/>
      <c r="O138" s="90">
        <f>SUM(P138,Q138,R138)</f>
        <v>20.36</v>
      </c>
      <c r="P138" s="145">
        <v>20.36</v>
      </c>
      <c r="Q138" s="40"/>
      <c r="R138" s="146"/>
      <c r="S138" s="90">
        <f t="shared" si="32"/>
        <v>30</v>
      </c>
      <c r="T138" s="145">
        <v>30</v>
      </c>
      <c r="U138" s="40"/>
      <c r="V138" s="146"/>
    </row>
    <row r="139" spans="1:22" ht="143.25" customHeight="1" x14ac:dyDescent="0.25">
      <c r="A139" s="19">
        <v>134</v>
      </c>
      <c r="B139" s="9" t="s">
        <v>149</v>
      </c>
      <c r="C139" s="95" t="s">
        <v>515</v>
      </c>
      <c r="D139" s="8" t="s">
        <v>516</v>
      </c>
      <c r="E139" s="38" t="s">
        <v>517</v>
      </c>
      <c r="F139" s="115" t="s">
        <v>518</v>
      </c>
      <c r="G139" s="145">
        <v>0</v>
      </c>
      <c r="H139" s="145">
        <v>0</v>
      </c>
      <c r="I139" s="40">
        <f t="shared" si="30"/>
        <v>20.36</v>
      </c>
      <c r="J139" s="48">
        <f t="shared" si="31"/>
        <v>20.36</v>
      </c>
      <c r="K139" s="178"/>
      <c r="L139" s="145"/>
      <c r="M139" s="145"/>
      <c r="N139" s="179"/>
      <c r="O139" s="178"/>
      <c r="P139" s="145"/>
      <c r="Q139" s="145"/>
      <c r="R139" s="179"/>
      <c r="S139" s="178">
        <f t="shared" si="32"/>
        <v>20.36</v>
      </c>
      <c r="T139" s="145">
        <v>20.36</v>
      </c>
      <c r="U139" s="40"/>
      <c r="V139" s="146"/>
    </row>
    <row r="140" spans="1:22" x14ac:dyDescent="0.25">
      <c r="A140" s="13">
        <v>135</v>
      </c>
      <c r="B140" s="217" t="s">
        <v>519</v>
      </c>
      <c r="C140" s="218"/>
      <c r="D140" s="218"/>
      <c r="E140" s="218"/>
      <c r="F140" s="218"/>
      <c r="G140" s="218"/>
      <c r="H140" s="218"/>
      <c r="I140" s="218"/>
      <c r="J140" s="99">
        <f>K140+O140+S140</f>
        <v>596.24</v>
      </c>
      <c r="K140" s="151">
        <f>SUM(K134:K139)</f>
        <v>239.51999999999998</v>
      </c>
      <c r="L140" s="152">
        <f>SUM(L134:L139)</f>
        <v>238.41</v>
      </c>
      <c r="M140" s="153">
        <f>SUM(M134:M139)</f>
        <v>1.1100000000000001</v>
      </c>
      <c r="N140" s="154"/>
      <c r="O140" s="151">
        <f>SUM(O134:O139)</f>
        <v>178.36</v>
      </c>
      <c r="P140" s="152">
        <f>SUM(P134:P139)</f>
        <v>178.36</v>
      </c>
      <c r="Q140" s="152"/>
      <c r="R140" s="180"/>
      <c r="S140" s="151">
        <f>SUM(S134:S139)</f>
        <v>178.36</v>
      </c>
      <c r="T140" s="152">
        <f>SUM(T134:T139)</f>
        <v>178.36</v>
      </c>
      <c r="U140" s="153"/>
      <c r="V140" s="154"/>
    </row>
    <row r="141" spans="1:22" x14ac:dyDescent="0.25">
      <c r="A141" s="19">
        <v>136</v>
      </c>
      <c r="B141" s="209" t="s">
        <v>520</v>
      </c>
      <c r="C141" s="209"/>
      <c r="D141" s="209"/>
      <c r="E141" s="209"/>
      <c r="F141" s="209"/>
      <c r="G141" s="209"/>
      <c r="H141" s="209"/>
      <c r="I141" s="209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1"/>
    </row>
    <row r="142" spans="1:22" ht="123" customHeight="1" x14ac:dyDescent="0.25">
      <c r="A142" s="13">
        <v>137</v>
      </c>
      <c r="B142" s="9" t="s">
        <v>152</v>
      </c>
      <c r="C142" s="38" t="s">
        <v>521</v>
      </c>
      <c r="D142" s="8" t="s">
        <v>522</v>
      </c>
      <c r="E142" s="38" t="s">
        <v>523</v>
      </c>
      <c r="F142" s="38" t="s">
        <v>264</v>
      </c>
      <c r="G142" s="40">
        <v>107.42999999999999</v>
      </c>
      <c r="H142" s="40">
        <v>0</v>
      </c>
      <c r="I142" s="40">
        <f>G142+L142+P142+T142</f>
        <v>289.37</v>
      </c>
      <c r="J142" s="41">
        <f t="shared" ref="J142:J148" si="33">SUM(K142,O142,S142)</f>
        <v>181.94</v>
      </c>
      <c r="K142" s="140">
        <f>SUM(L142,M142,N142)</f>
        <v>121.22</v>
      </c>
      <c r="L142" s="141">
        <v>121.22</v>
      </c>
      <c r="M142" s="142"/>
      <c r="N142" s="143"/>
      <c r="O142" s="140">
        <f>P142+Q142</f>
        <v>60.72</v>
      </c>
      <c r="P142" s="141">
        <v>60.72</v>
      </c>
      <c r="Q142" s="142"/>
      <c r="R142" s="143"/>
      <c r="S142" s="140"/>
      <c r="T142" s="142"/>
      <c r="U142" s="142"/>
      <c r="V142" s="143"/>
    </row>
    <row r="143" spans="1:22" ht="123" customHeight="1" x14ac:dyDescent="0.25">
      <c r="A143" s="19">
        <v>138</v>
      </c>
      <c r="B143" s="9" t="s">
        <v>157</v>
      </c>
      <c r="C143" s="38" t="s">
        <v>524</v>
      </c>
      <c r="D143" s="8" t="s">
        <v>525</v>
      </c>
      <c r="E143" s="38" t="s">
        <v>526</v>
      </c>
      <c r="F143" s="38" t="s">
        <v>527</v>
      </c>
      <c r="G143" s="40">
        <v>339.44</v>
      </c>
      <c r="H143" s="40">
        <v>0</v>
      </c>
      <c r="I143" s="40">
        <f>G143+L143+P143+T143</f>
        <v>388.11</v>
      </c>
      <c r="J143" s="48">
        <f t="shared" si="33"/>
        <v>48.67</v>
      </c>
      <c r="K143" s="90">
        <f>SUM(L143,M143,N143)</f>
        <v>48.67</v>
      </c>
      <c r="L143" s="145">
        <v>48.67</v>
      </c>
      <c r="M143" s="40"/>
      <c r="N143" s="146"/>
      <c r="O143" s="90"/>
      <c r="P143" s="145"/>
      <c r="Q143" s="40"/>
      <c r="R143" s="146"/>
      <c r="S143" s="90"/>
      <c r="T143" s="40"/>
      <c r="U143" s="40"/>
      <c r="V143" s="146"/>
    </row>
    <row r="144" spans="1:22" ht="123" customHeight="1" x14ac:dyDescent="0.25">
      <c r="A144" s="13">
        <v>139</v>
      </c>
      <c r="B144" s="9" t="s">
        <v>162</v>
      </c>
      <c r="C144" s="38" t="s">
        <v>528</v>
      </c>
      <c r="D144" s="8" t="s">
        <v>529</v>
      </c>
      <c r="E144" s="38" t="s">
        <v>530</v>
      </c>
      <c r="F144" s="38" t="s">
        <v>405</v>
      </c>
      <c r="G144" s="40">
        <v>460.99</v>
      </c>
      <c r="H144" s="40">
        <v>0</v>
      </c>
      <c r="I144" s="40">
        <f>G144+L144+P144+T144</f>
        <v>613.75</v>
      </c>
      <c r="J144" s="48">
        <f>SUM(K144,O144,S144)</f>
        <v>152.76</v>
      </c>
      <c r="K144" s="90">
        <f>SUM(L144,M144,N144)</f>
        <v>76.760000000000005</v>
      </c>
      <c r="L144" s="145">
        <v>76.760000000000005</v>
      </c>
      <c r="M144" s="40"/>
      <c r="N144" s="146"/>
      <c r="O144" s="90">
        <f>P144+Q144</f>
        <v>76</v>
      </c>
      <c r="P144" s="145">
        <v>76</v>
      </c>
      <c r="Q144" s="40"/>
      <c r="R144" s="146"/>
      <c r="S144" s="90"/>
      <c r="T144" s="40"/>
      <c r="U144" s="40"/>
      <c r="V144" s="146"/>
    </row>
    <row r="145" spans="1:22" ht="123" customHeight="1" x14ac:dyDescent="0.25">
      <c r="A145" s="19">
        <v>140</v>
      </c>
      <c r="B145" s="9" t="s">
        <v>531</v>
      </c>
      <c r="C145" s="38" t="s">
        <v>532</v>
      </c>
      <c r="D145" s="8" t="s">
        <v>533</v>
      </c>
      <c r="E145" s="38" t="s">
        <v>534</v>
      </c>
      <c r="F145" s="38" t="s">
        <v>535</v>
      </c>
      <c r="G145" s="40">
        <v>412.59</v>
      </c>
      <c r="H145" s="40">
        <v>0</v>
      </c>
      <c r="I145" s="169">
        <f>G145+L145+P145+T145</f>
        <v>1141.53</v>
      </c>
      <c r="J145" s="48">
        <f t="shared" si="33"/>
        <v>728.94</v>
      </c>
      <c r="K145" s="90">
        <f>SUM(L145,M145,N145)</f>
        <v>89.12</v>
      </c>
      <c r="L145" s="145">
        <v>89.12</v>
      </c>
      <c r="M145" s="40"/>
      <c r="N145" s="146"/>
      <c r="O145" s="90">
        <f>P145+Q145</f>
        <v>351.55</v>
      </c>
      <c r="P145" s="145">
        <v>351.55</v>
      </c>
      <c r="Q145" s="40"/>
      <c r="R145" s="146"/>
      <c r="S145" s="90">
        <f>T145+U145+V145</f>
        <v>288.27</v>
      </c>
      <c r="T145" s="145">
        <v>288.27</v>
      </c>
      <c r="U145" s="40"/>
      <c r="V145" s="146"/>
    </row>
    <row r="146" spans="1:22" ht="125.25" customHeight="1" x14ac:dyDescent="0.25">
      <c r="A146" s="13">
        <v>141</v>
      </c>
      <c r="B146" s="9" t="s">
        <v>167</v>
      </c>
      <c r="C146" s="95" t="s">
        <v>536</v>
      </c>
      <c r="D146" s="8" t="s">
        <v>537</v>
      </c>
      <c r="E146" s="38" t="s">
        <v>538</v>
      </c>
      <c r="F146" s="95" t="s">
        <v>539</v>
      </c>
      <c r="G146" s="40">
        <v>0</v>
      </c>
      <c r="H146" s="40">
        <v>0</v>
      </c>
      <c r="I146" s="146">
        <f>G146+L146+P146+T146</f>
        <v>257.56</v>
      </c>
      <c r="J146" s="181">
        <f t="shared" si="33"/>
        <v>257.56</v>
      </c>
      <c r="K146" s="90">
        <f>SUM(L146,M146,N146)</f>
        <v>16.52</v>
      </c>
      <c r="L146" s="145">
        <v>16.52</v>
      </c>
      <c r="M146" s="40"/>
      <c r="N146" s="146"/>
      <c r="O146" s="90">
        <f>P146+Q146</f>
        <v>41.04</v>
      </c>
      <c r="P146" s="145">
        <v>41.04</v>
      </c>
      <c r="Q146" s="40"/>
      <c r="R146" s="146"/>
      <c r="S146" s="90">
        <f>T146+U146</f>
        <v>200</v>
      </c>
      <c r="T146" s="145">
        <v>200</v>
      </c>
      <c r="U146" s="40"/>
      <c r="V146" s="146"/>
    </row>
    <row r="147" spans="1:22" x14ac:dyDescent="0.25">
      <c r="A147" s="19">
        <v>142</v>
      </c>
      <c r="B147" s="217" t="s">
        <v>540</v>
      </c>
      <c r="C147" s="218"/>
      <c r="D147" s="218"/>
      <c r="E147" s="218"/>
      <c r="F147" s="218"/>
      <c r="G147" s="218"/>
      <c r="H147" s="218"/>
      <c r="I147" s="218"/>
      <c r="J147" s="48">
        <f t="shared" si="33"/>
        <v>1369.87</v>
      </c>
      <c r="K147" s="90">
        <f>SUM(K142:K146)</f>
        <v>352.28999999999996</v>
      </c>
      <c r="L147" s="145">
        <f>SUM(L142:L146)</f>
        <v>352.28999999999996</v>
      </c>
      <c r="M147" s="40"/>
      <c r="N147" s="146"/>
      <c r="O147" s="90">
        <f>SUM(O142:O146)</f>
        <v>529.30999999999995</v>
      </c>
      <c r="P147" s="145">
        <f>SUM(P142:P146)</f>
        <v>529.30999999999995</v>
      </c>
      <c r="Q147" s="40"/>
      <c r="R147" s="146"/>
      <c r="S147" s="90">
        <f>SUM(S142:S146)</f>
        <v>488.27</v>
      </c>
      <c r="T147" s="145">
        <f>SUM(T142:T146)</f>
        <v>488.27</v>
      </c>
      <c r="U147" s="40"/>
      <c r="V147" s="146"/>
    </row>
    <row r="148" spans="1:22" x14ac:dyDescent="0.25">
      <c r="A148" s="13">
        <v>143</v>
      </c>
      <c r="B148" s="217" t="s">
        <v>541</v>
      </c>
      <c r="C148" s="218"/>
      <c r="D148" s="218"/>
      <c r="E148" s="218"/>
      <c r="F148" s="218"/>
      <c r="G148" s="218"/>
      <c r="H148" s="218"/>
      <c r="I148" s="218"/>
      <c r="J148" s="99">
        <f t="shared" si="33"/>
        <v>5033.7300000000005</v>
      </c>
      <c r="K148" s="151">
        <f t="shared" ref="K148:V148" si="34">K147+K140+K132+K127+K122+K117+K110</f>
        <v>1621.67</v>
      </c>
      <c r="L148" s="152">
        <f t="shared" si="34"/>
        <v>1466.8899999999999</v>
      </c>
      <c r="M148" s="153">
        <f t="shared" si="34"/>
        <v>45.61</v>
      </c>
      <c r="N148" s="154">
        <f t="shared" si="34"/>
        <v>109.17</v>
      </c>
      <c r="O148" s="151">
        <f t="shared" si="34"/>
        <v>1665.98</v>
      </c>
      <c r="P148" s="152">
        <f t="shared" si="34"/>
        <v>1619.66</v>
      </c>
      <c r="Q148" s="153">
        <f t="shared" si="34"/>
        <v>5.5</v>
      </c>
      <c r="R148" s="154">
        <f t="shared" si="34"/>
        <v>40.82</v>
      </c>
      <c r="S148" s="151">
        <f t="shared" si="34"/>
        <v>1746.0800000000002</v>
      </c>
      <c r="T148" s="152">
        <f t="shared" si="34"/>
        <v>1642.34</v>
      </c>
      <c r="U148" s="153">
        <f t="shared" si="34"/>
        <v>14.5</v>
      </c>
      <c r="V148" s="154">
        <f t="shared" si="34"/>
        <v>89.240000000000009</v>
      </c>
    </row>
    <row r="149" spans="1:22" x14ac:dyDescent="0.25">
      <c r="A149" s="19">
        <v>144</v>
      </c>
      <c r="B149" s="209" t="s">
        <v>542</v>
      </c>
      <c r="C149" s="209"/>
      <c r="D149" s="209"/>
      <c r="E149" s="209"/>
      <c r="F149" s="209"/>
      <c r="G149" s="209"/>
      <c r="H149" s="209"/>
      <c r="I149" s="209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1"/>
    </row>
    <row r="150" spans="1:22" ht="129" customHeight="1" x14ac:dyDescent="0.25">
      <c r="A150" s="13">
        <v>145</v>
      </c>
      <c r="B150" s="9" t="s">
        <v>171</v>
      </c>
      <c r="C150" s="95" t="s">
        <v>543</v>
      </c>
      <c r="D150" s="8" t="s">
        <v>544</v>
      </c>
      <c r="E150" s="38" t="s">
        <v>538</v>
      </c>
      <c r="F150" s="95" t="s">
        <v>545</v>
      </c>
      <c r="G150" s="40">
        <v>0</v>
      </c>
      <c r="H150" s="40">
        <v>0</v>
      </c>
      <c r="I150" s="40">
        <f>G150+L150+P150+T150</f>
        <v>480.76000000000005</v>
      </c>
      <c r="J150" s="41">
        <f>SUM(K150,O150,S150)</f>
        <v>480.76000000000005</v>
      </c>
      <c r="K150" s="140">
        <f>SUM(L150,M150,N150)</f>
        <v>17.04</v>
      </c>
      <c r="L150" s="141">
        <v>17.04</v>
      </c>
      <c r="M150" s="182"/>
      <c r="N150" s="183"/>
      <c r="O150" s="140">
        <f>SUM(P150,Q150,R150)</f>
        <v>263.72000000000003</v>
      </c>
      <c r="P150" s="141">
        <v>263.72000000000003</v>
      </c>
      <c r="Q150" s="142"/>
      <c r="R150" s="143"/>
      <c r="S150" s="140">
        <f>SUM(T150,U150,V150)</f>
        <v>200</v>
      </c>
      <c r="T150" s="141">
        <v>200</v>
      </c>
      <c r="U150" s="182"/>
      <c r="V150" s="183"/>
    </row>
    <row r="151" spans="1:22" ht="129" customHeight="1" x14ac:dyDescent="0.25">
      <c r="A151" s="19">
        <v>146</v>
      </c>
      <c r="B151" s="9" t="s">
        <v>176</v>
      </c>
      <c r="C151" s="38" t="s">
        <v>546</v>
      </c>
      <c r="D151" s="8" t="s">
        <v>547</v>
      </c>
      <c r="E151" s="38" t="s">
        <v>548</v>
      </c>
      <c r="F151" s="38" t="s">
        <v>549</v>
      </c>
      <c r="G151" s="40">
        <v>1436.56</v>
      </c>
      <c r="H151" s="40">
        <v>3.98</v>
      </c>
      <c r="I151" s="40">
        <f>G151+L151+P151+T151</f>
        <v>2281.8000000000002</v>
      </c>
      <c r="J151" s="48">
        <f>SUM(K151,O151,S151)</f>
        <v>847.24</v>
      </c>
      <c r="K151" s="90">
        <f>SUM(L151,M151,N151)</f>
        <v>362.24</v>
      </c>
      <c r="L151" s="145">
        <v>361.24</v>
      </c>
      <c r="M151" s="40">
        <v>1</v>
      </c>
      <c r="N151" s="146"/>
      <c r="O151" s="90">
        <f>SUM(P151,Q151,R151)</f>
        <v>243</v>
      </c>
      <c r="P151" s="145">
        <v>242</v>
      </c>
      <c r="Q151" s="40">
        <v>1</v>
      </c>
      <c r="R151" s="146"/>
      <c r="S151" s="90">
        <f>SUM(T151,U151,V151)</f>
        <v>242</v>
      </c>
      <c r="T151" s="145">
        <v>242</v>
      </c>
      <c r="U151" s="40"/>
      <c r="V151" s="146"/>
    </row>
    <row r="152" spans="1:22" x14ac:dyDescent="0.25">
      <c r="A152" s="13">
        <v>147</v>
      </c>
      <c r="B152" s="217" t="s">
        <v>550</v>
      </c>
      <c r="C152" s="218"/>
      <c r="D152" s="218"/>
      <c r="E152" s="218"/>
      <c r="F152" s="218"/>
      <c r="G152" s="218"/>
      <c r="H152" s="218"/>
      <c r="I152" s="218"/>
      <c r="J152" s="99">
        <f>SUM(K152,O152,S152)</f>
        <v>1328</v>
      </c>
      <c r="K152" s="151">
        <f>SUM(K150:K151)</f>
        <v>379.28000000000003</v>
      </c>
      <c r="L152" s="152">
        <f>SUM(L150:L151)</f>
        <v>378.28000000000003</v>
      </c>
      <c r="M152" s="153">
        <f>SUM(M150:M151)</f>
        <v>1</v>
      </c>
      <c r="N152" s="154"/>
      <c r="O152" s="151">
        <f>SUM(O150:O151)</f>
        <v>506.72</v>
      </c>
      <c r="P152" s="152">
        <f>SUM(P150:P151)</f>
        <v>505.72</v>
      </c>
      <c r="Q152" s="153">
        <f>SUM(Q150:Q151)</f>
        <v>1</v>
      </c>
      <c r="R152" s="154"/>
      <c r="S152" s="151">
        <f>SUM(S151+S150)</f>
        <v>442</v>
      </c>
      <c r="T152" s="152">
        <f>SUM(T151+T150)</f>
        <v>442</v>
      </c>
      <c r="U152" s="153">
        <f>SUM(U151+U150)</f>
        <v>0</v>
      </c>
      <c r="V152" s="154"/>
    </row>
    <row r="153" spans="1:22" x14ac:dyDescent="0.25">
      <c r="A153" s="19">
        <v>148</v>
      </c>
      <c r="B153" s="209" t="s">
        <v>551</v>
      </c>
      <c r="C153" s="209"/>
      <c r="D153" s="209"/>
      <c r="E153" s="209"/>
      <c r="F153" s="209"/>
      <c r="G153" s="209"/>
      <c r="H153" s="209"/>
      <c r="I153" s="209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1"/>
    </row>
    <row r="154" spans="1:22" ht="101.25" customHeight="1" x14ac:dyDescent="0.25">
      <c r="A154" s="13">
        <v>149</v>
      </c>
      <c r="B154" s="37" t="s">
        <v>181</v>
      </c>
      <c r="C154" s="38" t="s">
        <v>418</v>
      </c>
      <c r="D154" s="8" t="s">
        <v>419</v>
      </c>
      <c r="E154" s="38" t="s">
        <v>420</v>
      </c>
      <c r="F154" s="38" t="s">
        <v>552</v>
      </c>
      <c r="G154" s="212">
        <v>600</v>
      </c>
      <c r="H154" s="213">
        <v>0</v>
      </c>
      <c r="I154" s="214">
        <f t="shared" ref="I154:I162" si="35">G154+L154+P154+T154</f>
        <v>900.47</v>
      </c>
      <c r="J154" s="215">
        <f>K154+O154+S154</f>
        <v>300.47000000000003</v>
      </c>
      <c r="K154" s="205">
        <f>L154</f>
        <v>120</v>
      </c>
      <c r="L154" s="195">
        <v>120</v>
      </c>
      <c r="M154" s="197"/>
      <c r="N154" s="203"/>
      <c r="O154" s="205">
        <f>P154</f>
        <v>120</v>
      </c>
      <c r="P154" s="195">
        <v>120</v>
      </c>
      <c r="Q154" s="197"/>
      <c r="R154" s="203"/>
      <c r="S154" s="205">
        <f>T154</f>
        <v>60.47</v>
      </c>
      <c r="T154" s="195">
        <v>60.47</v>
      </c>
      <c r="U154" s="197"/>
      <c r="V154" s="203"/>
    </row>
    <row r="155" spans="1:22" ht="101.25" customHeight="1" x14ac:dyDescent="0.25">
      <c r="A155" s="19">
        <v>150</v>
      </c>
      <c r="B155" s="37" t="s">
        <v>186</v>
      </c>
      <c r="C155" s="38" t="s">
        <v>553</v>
      </c>
      <c r="D155" s="8" t="s">
        <v>554</v>
      </c>
      <c r="E155" s="38" t="s">
        <v>555</v>
      </c>
      <c r="F155" s="38" t="s">
        <v>552</v>
      </c>
      <c r="G155" s="212"/>
      <c r="H155" s="213"/>
      <c r="I155" s="214">
        <f t="shared" si="35"/>
        <v>0</v>
      </c>
      <c r="J155" s="216"/>
      <c r="K155" s="206"/>
      <c r="L155" s="196"/>
      <c r="M155" s="198"/>
      <c r="N155" s="204"/>
      <c r="O155" s="206"/>
      <c r="P155" s="196"/>
      <c r="Q155" s="198"/>
      <c r="R155" s="204"/>
      <c r="S155" s="206"/>
      <c r="T155" s="196"/>
      <c r="U155" s="198"/>
      <c r="V155" s="204"/>
    </row>
    <row r="156" spans="1:22" ht="101.25" customHeight="1" x14ac:dyDescent="0.25">
      <c r="A156" s="13">
        <v>151</v>
      </c>
      <c r="B156" s="37" t="s">
        <v>191</v>
      </c>
      <c r="C156" s="38" t="s">
        <v>556</v>
      </c>
      <c r="D156" s="8" t="s">
        <v>557</v>
      </c>
      <c r="E156" s="38" t="s">
        <v>558</v>
      </c>
      <c r="F156" s="38" t="s">
        <v>552</v>
      </c>
      <c r="G156" s="212"/>
      <c r="H156" s="213"/>
      <c r="I156" s="214">
        <f t="shared" si="35"/>
        <v>0</v>
      </c>
      <c r="J156" s="216"/>
      <c r="K156" s="206"/>
      <c r="L156" s="196"/>
      <c r="M156" s="198"/>
      <c r="N156" s="204"/>
      <c r="O156" s="206"/>
      <c r="P156" s="196"/>
      <c r="Q156" s="198"/>
      <c r="R156" s="204"/>
      <c r="S156" s="206"/>
      <c r="T156" s="196"/>
      <c r="U156" s="198"/>
      <c r="V156" s="204"/>
    </row>
    <row r="157" spans="1:22" ht="101.25" customHeight="1" x14ac:dyDescent="0.25">
      <c r="A157" s="19">
        <v>152</v>
      </c>
      <c r="B157" s="37" t="s">
        <v>196</v>
      </c>
      <c r="C157" s="38" t="s">
        <v>559</v>
      </c>
      <c r="D157" s="8" t="s">
        <v>560</v>
      </c>
      <c r="E157" s="38" t="s">
        <v>561</v>
      </c>
      <c r="F157" s="38" t="s">
        <v>552</v>
      </c>
      <c r="G157" s="212"/>
      <c r="H157" s="213"/>
      <c r="I157" s="214">
        <f t="shared" si="35"/>
        <v>0</v>
      </c>
      <c r="J157" s="216"/>
      <c r="K157" s="206"/>
      <c r="L157" s="196"/>
      <c r="M157" s="198"/>
      <c r="N157" s="204"/>
      <c r="O157" s="206"/>
      <c r="P157" s="196"/>
      <c r="Q157" s="198"/>
      <c r="R157" s="204"/>
      <c r="S157" s="206"/>
      <c r="T157" s="196"/>
      <c r="U157" s="198"/>
      <c r="V157" s="204"/>
    </row>
    <row r="158" spans="1:22" ht="101.25" customHeight="1" x14ac:dyDescent="0.25">
      <c r="A158" s="13">
        <v>153</v>
      </c>
      <c r="B158" s="37" t="s">
        <v>200</v>
      </c>
      <c r="C158" s="38" t="s">
        <v>562</v>
      </c>
      <c r="D158" s="8" t="s">
        <v>563</v>
      </c>
      <c r="E158" s="38" t="s">
        <v>564</v>
      </c>
      <c r="F158" s="38" t="s">
        <v>552</v>
      </c>
      <c r="G158" s="212"/>
      <c r="H158" s="213"/>
      <c r="I158" s="214">
        <f t="shared" si="35"/>
        <v>0</v>
      </c>
      <c r="J158" s="216"/>
      <c r="K158" s="206"/>
      <c r="L158" s="196"/>
      <c r="M158" s="198"/>
      <c r="N158" s="204"/>
      <c r="O158" s="206"/>
      <c r="P158" s="196"/>
      <c r="Q158" s="198"/>
      <c r="R158" s="204"/>
      <c r="S158" s="206"/>
      <c r="T158" s="196"/>
      <c r="U158" s="198"/>
      <c r="V158" s="204"/>
    </row>
    <row r="159" spans="1:22" ht="126" customHeight="1" x14ac:dyDescent="0.25">
      <c r="A159" s="19">
        <v>154</v>
      </c>
      <c r="B159" s="37" t="s">
        <v>204</v>
      </c>
      <c r="C159" s="38" t="s">
        <v>565</v>
      </c>
      <c r="D159" s="8" t="s">
        <v>566</v>
      </c>
      <c r="E159" s="38" t="s">
        <v>567</v>
      </c>
      <c r="F159" s="38" t="s">
        <v>552</v>
      </c>
      <c r="G159" s="212"/>
      <c r="H159" s="213"/>
      <c r="I159" s="214">
        <f t="shared" si="35"/>
        <v>0</v>
      </c>
      <c r="J159" s="216"/>
      <c r="K159" s="206"/>
      <c r="L159" s="196"/>
      <c r="M159" s="198"/>
      <c r="N159" s="204"/>
      <c r="O159" s="206"/>
      <c r="P159" s="196"/>
      <c r="Q159" s="198"/>
      <c r="R159" s="204"/>
      <c r="S159" s="206"/>
      <c r="T159" s="196"/>
      <c r="U159" s="198"/>
      <c r="V159" s="204"/>
    </row>
    <row r="160" spans="1:22" ht="101.25" customHeight="1" x14ac:dyDescent="0.25">
      <c r="A160" s="13">
        <v>155</v>
      </c>
      <c r="B160" s="37" t="s">
        <v>207</v>
      </c>
      <c r="C160" s="38" t="s">
        <v>568</v>
      </c>
      <c r="D160" s="8" t="s">
        <v>569</v>
      </c>
      <c r="E160" s="38" t="s">
        <v>570</v>
      </c>
      <c r="F160" s="38" t="s">
        <v>552</v>
      </c>
      <c r="G160" s="212"/>
      <c r="H160" s="213"/>
      <c r="I160" s="214">
        <f t="shared" si="35"/>
        <v>0</v>
      </c>
      <c r="J160" s="216"/>
      <c r="K160" s="206"/>
      <c r="L160" s="196"/>
      <c r="M160" s="198"/>
      <c r="N160" s="204"/>
      <c r="O160" s="206"/>
      <c r="P160" s="196"/>
      <c r="Q160" s="198"/>
      <c r="R160" s="204"/>
      <c r="S160" s="206"/>
      <c r="T160" s="196"/>
      <c r="U160" s="198"/>
      <c r="V160" s="204"/>
    </row>
    <row r="161" spans="1:22" ht="101.25" customHeight="1" x14ac:dyDescent="0.25">
      <c r="A161" s="19">
        <v>156</v>
      </c>
      <c r="B161" s="37" t="s">
        <v>211</v>
      </c>
      <c r="C161" s="38" t="s">
        <v>571</v>
      </c>
      <c r="D161" s="8" t="s">
        <v>572</v>
      </c>
      <c r="E161" s="38" t="s">
        <v>573</v>
      </c>
      <c r="F161" s="38" t="s">
        <v>552</v>
      </c>
      <c r="G161" s="212"/>
      <c r="H161" s="213"/>
      <c r="I161" s="214">
        <f t="shared" si="35"/>
        <v>0</v>
      </c>
      <c r="J161" s="216"/>
      <c r="K161" s="206"/>
      <c r="L161" s="196"/>
      <c r="M161" s="198"/>
      <c r="N161" s="204"/>
      <c r="O161" s="206"/>
      <c r="P161" s="196"/>
      <c r="Q161" s="198"/>
      <c r="R161" s="204"/>
      <c r="S161" s="206"/>
      <c r="T161" s="196"/>
      <c r="U161" s="198"/>
      <c r="V161" s="204"/>
    </row>
    <row r="162" spans="1:22" ht="101.25" customHeight="1" x14ac:dyDescent="0.25">
      <c r="A162" s="13">
        <v>157</v>
      </c>
      <c r="B162" s="37" t="s">
        <v>215</v>
      </c>
      <c r="C162" s="38" t="s">
        <v>574</v>
      </c>
      <c r="D162" s="8" t="s">
        <v>575</v>
      </c>
      <c r="E162" s="38" t="s">
        <v>576</v>
      </c>
      <c r="F162" s="38" t="s">
        <v>552</v>
      </c>
      <c r="G162" s="212"/>
      <c r="H162" s="213"/>
      <c r="I162" s="214">
        <f t="shared" si="35"/>
        <v>0</v>
      </c>
      <c r="J162" s="216"/>
      <c r="K162" s="206"/>
      <c r="L162" s="196"/>
      <c r="M162" s="198"/>
      <c r="N162" s="204"/>
      <c r="O162" s="206"/>
      <c r="P162" s="196"/>
      <c r="Q162" s="198"/>
      <c r="R162" s="204"/>
      <c r="S162" s="206"/>
      <c r="T162" s="196"/>
      <c r="U162" s="198"/>
      <c r="V162" s="204"/>
    </row>
    <row r="163" spans="1:22" x14ac:dyDescent="0.25">
      <c r="A163" s="19">
        <v>158</v>
      </c>
      <c r="B163" s="193" t="s">
        <v>577</v>
      </c>
      <c r="C163" s="194"/>
      <c r="D163" s="194"/>
      <c r="E163" s="194"/>
      <c r="F163" s="194"/>
      <c r="G163" s="194"/>
      <c r="H163" s="194"/>
      <c r="I163" s="194"/>
      <c r="J163" s="36">
        <f>SUM(K163,O163,S163)</f>
        <v>300.47000000000003</v>
      </c>
      <c r="K163" s="90">
        <f>SUM(L163,M163,N163)</f>
        <v>120</v>
      </c>
      <c r="L163" s="145">
        <v>120</v>
      </c>
      <c r="M163" s="40"/>
      <c r="N163" s="146"/>
      <c r="O163" s="90">
        <f>P163+Q163+R163</f>
        <v>120</v>
      </c>
      <c r="P163" s="145">
        <v>120</v>
      </c>
      <c r="Q163" s="40"/>
      <c r="R163" s="146"/>
      <c r="S163" s="90">
        <f>T163+U163+V163</f>
        <v>60.47</v>
      </c>
      <c r="T163" s="145">
        <v>60.47</v>
      </c>
      <c r="U163" s="40"/>
      <c r="V163" s="146"/>
    </row>
    <row r="164" spans="1:22" x14ac:dyDescent="0.25">
      <c r="A164" s="13">
        <v>159</v>
      </c>
      <c r="B164" s="193" t="s">
        <v>578</v>
      </c>
      <c r="C164" s="194"/>
      <c r="D164" s="194"/>
      <c r="E164" s="194"/>
      <c r="F164" s="194"/>
      <c r="G164" s="194"/>
      <c r="H164" s="194"/>
      <c r="I164" s="194"/>
      <c r="J164" s="164">
        <f>SUM(K164,O164,S164)</f>
        <v>6662.2</v>
      </c>
      <c r="K164" s="151">
        <f t="shared" ref="K164:V164" si="36">K163+K152+K148</f>
        <v>2120.9500000000003</v>
      </c>
      <c r="L164" s="152">
        <f t="shared" si="36"/>
        <v>1965.1699999999998</v>
      </c>
      <c r="M164" s="153">
        <f t="shared" si="36"/>
        <v>46.61</v>
      </c>
      <c r="N164" s="153">
        <f t="shared" si="36"/>
        <v>109.17</v>
      </c>
      <c r="O164" s="151">
        <f t="shared" si="36"/>
        <v>2292.6999999999998</v>
      </c>
      <c r="P164" s="152">
        <f t="shared" si="36"/>
        <v>2245.38</v>
      </c>
      <c r="Q164" s="153">
        <f t="shared" si="36"/>
        <v>6.5</v>
      </c>
      <c r="R164" s="154">
        <f t="shared" si="36"/>
        <v>40.82</v>
      </c>
      <c r="S164" s="151">
        <f t="shared" si="36"/>
        <v>2248.5500000000002</v>
      </c>
      <c r="T164" s="152">
        <f t="shared" si="36"/>
        <v>2144.81</v>
      </c>
      <c r="U164" s="153">
        <f t="shared" si="36"/>
        <v>14.5</v>
      </c>
      <c r="V164" s="154">
        <f t="shared" si="36"/>
        <v>89.240000000000009</v>
      </c>
    </row>
    <row r="165" spans="1:22" x14ac:dyDescent="0.25">
      <c r="A165" s="19">
        <v>160</v>
      </c>
      <c r="B165" s="190" t="s">
        <v>579</v>
      </c>
      <c r="C165" s="190"/>
      <c r="D165" s="190"/>
      <c r="E165" s="190"/>
      <c r="F165" s="190"/>
      <c r="G165" s="190"/>
      <c r="H165" s="190"/>
      <c r="I165" s="190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2"/>
    </row>
    <row r="166" spans="1:22" ht="63" x14ac:dyDescent="0.25">
      <c r="A166" s="13">
        <v>161</v>
      </c>
      <c r="B166" s="37" t="s">
        <v>218</v>
      </c>
      <c r="C166" s="38" t="s">
        <v>580</v>
      </c>
      <c r="D166" s="8" t="s">
        <v>581</v>
      </c>
      <c r="E166" s="38" t="s">
        <v>582</v>
      </c>
      <c r="F166" s="38" t="s">
        <v>583</v>
      </c>
      <c r="G166" s="39">
        <v>452.62</v>
      </c>
      <c r="H166" s="39">
        <v>50</v>
      </c>
      <c r="I166" s="40">
        <f>G166+L166+P166+T166</f>
        <v>472.62</v>
      </c>
      <c r="J166" s="41">
        <f t="shared" ref="J166:J181" si="37">SUM(K166,O166,S166)</f>
        <v>20</v>
      </c>
      <c r="K166" s="184"/>
      <c r="L166" s="141"/>
      <c r="M166" s="142"/>
      <c r="N166" s="143"/>
      <c r="O166" s="140"/>
      <c r="P166" s="43"/>
      <c r="Q166" s="142"/>
      <c r="R166" s="143"/>
      <c r="S166" s="140">
        <f t="shared" ref="S166:S170" si="38">T166+U166+V166</f>
        <v>20</v>
      </c>
      <c r="T166" s="141">
        <v>20</v>
      </c>
      <c r="U166" s="182"/>
      <c r="V166" s="183"/>
    </row>
    <row r="167" spans="1:22" ht="114.75" customHeight="1" x14ac:dyDescent="0.25">
      <c r="A167" s="19">
        <v>162</v>
      </c>
      <c r="B167" s="37" t="s">
        <v>222</v>
      </c>
      <c r="C167" s="38" t="s">
        <v>584</v>
      </c>
      <c r="D167" s="8" t="s">
        <v>585</v>
      </c>
      <c r="E167" s="38" t="s">
        <v>582</v>
      </c>
      <c r="F167" s="38" t="s">
        <v>586</v>
      </c>
      <c r="G167" s="40">
        <v>555.66</v>
      </c>
      <c r="H167" s="39">
        <v>50</v>
      </c>
      <c r="I167" s="40">
        <f>G167+L167+P167+T167</f>
        <v>785.66</v>
      </c>
      <c r="J167" s="48">
        <f t="shared" si="37"/>
        <v>230</v>
      </c>
      <c r="K167" s="90">
        <f>L167</f>
        <v>90</v>
      </c>
      <c r="L167" s="145">
        <v>90</v>
      </c>
      <c r="M167" s="40"/>
      <c r="N167" s="146"/>
      <c r="O167" s="90">
        <f>P167</f>
        <v>100</v>
      </c>
      <c r="P167" s="50">
        <v>100</v>
      </c>
      <c r="Q167" s="40"/>
      <c r="R167" s="146"/>
      <c r="S167" s="90">
        <f t="shared" si="38"/>
        <v>40</v>
      </c>
      <c r="T167" s="145">
        <v>40</v>
      </c>
      <c r="U167" s="40"/>
      <c r="V167" s="146"/>
    </row>
    <row r="168" spans="1:22" ht="145.5" customHeight="1" x14ac:dyDescent="0.25">
      <c r="A168" s="13">
        <v>163</v>
      </c>
      <c r="B168" s="37" t="s">
        <v>226</v>
      </c>
      <c r="C168" s="38" t="s">
        <v>580</v>
      </c>
      <c r="D168" s="8" t="s">
        <v>581</v>
      </c>
      <c r="E168" s="38" t="s">
        <v>582</v>
      </c>
      <c r="F168" s="38" t="s">
        <v>587</v>
      </c>
      <c r="G168" s="39">
        <v>288.05</v>
      </c>
      <c r="H168" s="39">
        <v>0</v>
      </c>
      <c r="I168" s="169">
        <f>G168+L168+P168+T168</f>
        <v>669.17000000000007</v>
      </c>
      <c r="J168" s="48">
        <f t="shared" si="37"/>
        <v>381.12</v>
      </c>
      <c r="K168" s="49">
        <f>SUM(L168,M168,N168)</f>
        <v>181.12</v>
      </c>
      <c r="L168" s="68">
        <v>181.12</v>
      </c>
      <c r="M168" s="39"/>
      <c r="N168" s="51"/>
      <c r="O168" s="49">
        <f>SUM(P168,Q168,R168)</f>
        <v>150</v>
      </c>
      <c r="P168" s="50">
        <v>150</v>
      </c>
      <c r="Q168" s="39"/>
      <c r="R168" s="51"/>
      <c r="S168" s="49">
        <f t="shared" si="38"/>
        <v>50</v>
      </c>
      <c r="T168" s="54">
        <v>50</v>
      </c>
      <c r="U168" s="39"/>
      <c r="V168" s="51"/>
    </row>
    <row r="169" spans="1:22" ht="78.75" x14ac:dyDescent="0.25">
      <c r="A169" s="19">
        <v>164</v>
      </c>
      <c r="B169" s="37" t="s">
        <v>227</v>
      </c>
      <c r="C169" s="38" t="s">
        <v>588</v>
      </c>
      <c r="D169" s="8" t="s">
        <v>581</v>
      </c>
      <c r="E169" s="38" t="s">
        <v>589</v>
      </c>
      <c r="F169" s="38" t="s">
        <v>590</v>
      </c>
      <c r="G169" s="13">
        <v>94.08</v>
      </c>
      <c r="H169" s="39">
        <v>0</v>
      </c>
      <c r="I169" s="169">
        <f>G169+L169+P169+T169</f>
        <v>510.74</v>
      </c>
      <c r="J169" s="185">
        <f t="shared" si="37"/>
        <v>416.65999999999997</v>
      </c>
      <c r="K169" s="186">
        <f>L169</f>
        <v>126.66</v>
      </c>
      <c r="L169" s="54">
        <v>126.66</v>
      </c>
      <c r="M169" s="65"/>
      <c r="N169" s="51"/>
      <c r="O169" s="49">
        <f>P169</f>
        <v>100</v>
      </c>
      <c r="P169" s="54">
        <v>100</v>
      </c>
      <c r="Q169" s="39"/>
      <c r="R169" s="51"/>
      <c r="S169" s="49">
        <f t="shared" si="38"/>
        <v>190</v>
      </c>
      <c r="T169" s="54">
        <v>190</v>
      </c>
      <c r="U169" s="39"/>
      <c r="V169" s="51"/>
    </row>
    <row r="170" spans="1:22" ht="96.75" customHeight="1" x14ac:dyDescent="0.25">
      <c r="A170" s="13">
        <v>165</v>
      </c>
      <c r="B170" s="37" t="s">
        <v>231</v>
      </c>
      <c r="C170" s="95" t="s">
        <v>580</v>
      </c>
      <c r="D170" s="11" t="s">
        <v>581</v>
      </c>
      <c r="E170" s="95" t="s">
        <v>591</v>
      </c>
      <c r="F170" s="95" t="s">
        <v>592</v>
      </c>
      <c r="G170" s="39">
        <v>0</v>
      </c>
      <c r="H170" s="39">
        <v>0</v>
      </c>
      <c r="I170" s="146">
        <f>G170+L170+P170+T170</f>
        <v>160.31</v>
      </c>
      <c r="J170" s="64">
        <f t="shared" si="37"/>
        <v>160.31</v>
      </c>
      <c r="K170" s="49">
        <f>L170</f>
        <v>10.31</v>
      </c>
      <c r="L170" s="187">
        <v>10.31</v>
      </c>
      <c r="M170" s="39"/>
      <c r="N170" s="51"/>
      <c r="O170" s="49">
        <f>P170</f>
        <v>50</v>
      </c>
      <c r="P170" s="54">
        <v>50</v>
      </c>
      <c r="Q170" s="39"/>
      <c r="R170" s="51"/>
      <c r="S170" s="49">
        <f t="shared" si="38"/>
        <v>100</v>
      </c>
      <c r="T170" s="54">
        <v>100</v>
      </c>
      <c r="U170" s="39"/>
      <c r="V170" s="51"/>
    </row>
    <row r="171" spans="1:22" x14ac:dyDescent="0.25">
      <c r="A171" s="19">
        <v>166</v>
      </c>
      <c r="B171" s="193" t="s">
        <v>593</v>
      </c>
      <c r="C171" s="194"/>
      <c r="D171" s="194"/>
      <c r="E171" s="194"/>
      <c r="F171" s="194"/>
      <c r="G171" s="194"/>
      <c r="H171" s="194"/>
      <c r="I171" s="194"/>
      <c r="J171" s="185">
        <f t="shared" si="37"/>
        <v>1208.0899999999999</v>
      </c>
      <c r="K171" s="49">
        <f>SUM(K166:K170)</f>
        <v>408.09</v>
      </c>
      <c r="L171" s="54">
        <f>SUM(L166:L170)</f>
        <v>408.09</v>
      </c>
      <c r="M171" s="39"/>
      <c r="N171" s="51"/>
      <c r="O171" s="49">
        <f>SUM(O166:O170)</f>
        <v>400</v>
      </c>
      <c r="P171" s="54">
        <f>SUM(P166:P170)</f>
        <v>400</v>
      </c>
      <c r="Q171" s="39"/>
      <c r="R171" s="51"/>
      <c r="S171" s="49">
        <f>SUM(S166:S170)</f>
        <v>400</v>
      </c>
      <c r="T171" s="54">
        <f>SUM(T166:T170)</f>
        <v>400</v>
      </c>
      <c r="U171" s="39"/>
      <c r="V171" s="51"/>
    </row>
    <row r="172" spans="1:22" x14ac:dyDescent="0.25">
      <c r="A172" s="13">
        <v>167</v>
      </c>
      <c r="B172" s="193" t="s">
        <v>594</v>
      </c>
      <c r="C172" s="194"/>
      <c r="D172" s="194"/>
      <c r="E172" s="194"/>
      <c r="F172" s="194"/>
      <c r="G172" s="194"/>
      <c r="H172" s="194"/>
      <c r="I172" s="194"/>
      <c r="J172" s="188">
        <f t="shared" si="37"/>
        <v>7870.29</v>
      </c>
      <c r="K172" s="151">
        <f>K171+K164</f>
        <v>2529.0400000000004</v>
      </c>
      <c r="L172" s="152">
        <f>L171+L164</f>
        <v>2373.2599999999998</v>
      </c>
      <c r="M172" s="153">
        <f>M171+M164</f>
        <v>46.61</v>
      </c>
      <c r="N172" s="154">
        <f>N171+N164</f>
        <v>109.17</v>
      </c>
      <c r="O172" s="151">
        <f t="shared" ref="O172:V172" si="39">O171+O164</f>
        <v>2692.7</v>
      </c>
      <c r="P172" s="152">
        <f t="shared" si="39"/>
        <v>2645.38</v>
      </c>
      <c r="Q172" s="153">
        <f t="shared" si="39"/>
        <v>6.5</v>
      </c>
      <c r="R172" s="154">
        <f t="shared" si="39"/>
        <v>40.82</v>
      </c>
      <c r="S172" s="151">
        <f t="shared" si="39"/>
        <v>2648.55</v>
      </c>
      <c r="T172" s="152">
        <f t="shared" si="39"/>
        <v>2544.81</v>
      </c>
      <c r="U172" s="153">
        <f t="shared" si="39"/>
        <v>14.5</v>
      </c>
      <c r="V172" s="154">
        <f t="shared" si="39"/>
        <v>89.240000000000009</v>
      </c>
    </row>
    <row r="173" spans="1:22" ht="16.149999999999999" customHeight="1" x14ac:dyDescent="0.25">
      <c r="A173" s="19">
        <v>168</v>
      </c>
      <c r="B173" s="207" t="s">
        <v>595</v>
      </c>
      <c r="C173" s="208"/>
      <c r="D173" s="208"/>
      <c r="E173" s="208"/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</row>
    <row r="174" spans="1:22" x14ac:dyDescent="0.25">
      <c r="A174" s="13">
        <v>169</v>
      </c>
      <c r="B174" s="201" t="s">
        <v>596</v>
      </c>
      <c r="C174" s="202"/>
      <c r="D174" s="202"/>
      <c r="E174" s="202"/>
      <c r="F174" s="202"/>
      <c r="G174" s="202"/>
      <c r="H174" s="202"/>
      <c r="I174" s="202"/>
      <c r="J174" s="189">
        <f t="shared" si="37"/>
        <v>13899.669999999998</v>
      </c>
      <c r="K174" s="140">
        <f t="shared" ref="K174:V174" si="40">SUM(K85)</f>
        <v>4779.579999999999</v>
      </c>
      <c r="L174" s="141">
        <f t="shared" si="40"/>
        <v>3289.6499999999992</v>
      </c>
      <c r="M174" s="142">
        <f t="shared" si="40"/>
        <v>1195.97</v>
      </c>
      <c r="N174" s="143">
        <f t="shared" si="40"/>
        <v>293.95999999999998</v>
      </c>
      <c r="O174" s="140">
        <f t="shared" si="40"/>
        <v>4723.3999999999996</v>
      </c>
      <c r="P174" s="141">
        <f t="shared" si="40"/>
        <v>3027.6299999999997</v>
      </c>
      <c r="Q174" s="142">
        <f t="shared" si="40"/>
        <v>1512.2700000000002</v>
      </c>
      <c r="R174" s="143">
        <f t="shared" si="40"/>
        <v>183.5</v>
      </c>
      <c r="S174" s="140">
        <f t="shared" si="40"/>
        <v>4396.6899999999996</v>
      </c>
      <c r="T174" s="141">
        <f t="shared" si="40"/>
        <v>3064.06</v>
      </c>
      <c r="U174" s="142">
        <f t="shared" si="40"/>
        <v>847.24000000000012</v>
      </c>
      <c r="V174" s="143">
        <f t="shared" si="40"/>
        <v>485.39</v>
      </c>
    </row>
    <row r="175" spans="1:22" x14ac:dyDescent="0.25">
      <c r="A175" s="19">
        <v>170</v>
      </c>
      <c r="B175" s="201" t="s">
        <v>597</v>
      </c>
      <c r="C175" s="202"/>
      <c r="D175" s="202"/>
      <c r="E175" s="202"/>
      <c r="F175" s="202"/>
      <c r="G175" s="202"/>
      <c r="H175" s="202"/>
      <c r="I175" s="202"/>
      <c r="J175" s="185">
        <f t="shared" si="37"/>
        <v>306.07000000000005</v>
      </c>
      <c r="K175" s="90">
        <f>SUM(K99)</f>
        <v>120.18</v>
      </c>
      <c r="L175" s="145">
        <f>SUM(L99)</f>
        <v>106.84</v>
      </c>
      <c r="M175" s="40">
        <f>SUM(M99)</f>
        <v>13.34</v>
      </c>
      <c r="N175" s="40"/>
      <c r="O175" s="90">
        <f>SUM(O99)</f>
        <v>105.37</v>
      </c>
      <c r="P175" s="145">
        <f>SUM(P99)</f>
        <v>93.05</v>
      </c>
      <c r="Q175" s="40">
        <f>SUM(Q99)</f>
        <v>12.32</v>
      </c>
      <c r="R175" s="146"/>
      <c r="S175" s="90">
        <f>SUM(S99)</f>
        <v>80.52000000000001</v>
      </c>
      <c r="T175" s="145">
        <f>SUM(T99)</f>
        <v>69.69</v>
      </c>
      <c r="U175" s="40">
        <f>SUM(U99)</f>
        <v>10.830000000000002</v>
      </c>
      <c r="V175" s="146"/>
    </row>
    <row r="176" spans="1:22" x14ac:dyDescent="0.25">
      <c r="A176" s="13">
        <v>171</v>
      </c>
      <c r="B176" s="201" t="s">
        <v>598</v>
      </c>
      <c r="C176" s="202"/>
      <c r="D176" s="202"/>
      <c r="E176" s="202"/>
      <c r="F176" s="202"/>
      <c r="G176" s="202"/>
      <c r="H176" s="202"/>
      <c r="I176" s="202"/>
      <c r="J176" s="185">
        <f t="shared" si="37"/>
        <v>115.12</v>
      </c>
      <c r="K176" s="90">
        <f>L176</f>
        <v>26.59</v>
      </c>
      <c r="L176" s="145">
        <v>26.59</v>
      </c>
      <c r="M176" s="39"/>
      <c r="N176" s="51"/>
      <c r="O176" s="90">
        <f>P176</f>
        <v>30.28</v>
      </c>
      <c r="P176" s="145">
        <v>30.28</v>
      </c>
      <c r="Q176" s="39"/>
      <c r="R176" s="51"/>
      <c r="S176" s="49">
        <f>SUM(T176,U176,V176)</f>
        <v>58.25</v>
      </c>
      <c r="T176" s="54">
        <v>58.25</v>
      </c>
      <c r="U176" s="39"/>
      <c r="V176" s="51"/>
    </row>
    <row r="177" spans="1:22" x14ac:dyDescent="0.25">
      <c r="A177" s="19">
        <v>172</v>
      </c>
      <c r="B177" s="201" t="s">
        <v>599</v>
      </c>
      <c r="C177" s="202"/>
      <c r="D177" s="202"/>
      <c r="E177" s="202"/>
      <c r="F177" s="202"/>
      <c r="G177" s="202"/>
      <c r="H177" s="202"/>
      <c r="I177" s="202"/>
      <c r="J177" s="185">
        <f t="shared" si="37"/>
        <v>14320.859999999997</v>
      </c>
      <c r="K177" s="49">
        <f>SUM(K174:K176)</f>
        <v>4926.3499999999995</v>
      </c>
      <c r="L177" s="54">
        <f>SUM(L174:L176)</f>
        <v>3423.0799999999995</v>
      </c>
      <c r="M177" s="39">
        <f t="shared" ref="M177:V177" si="41">SUM(M174:M176)</f>
        <v>1209.31</v>
      </c>
      <c r="N177" s="51">
        <f t="shared" si="41"/>
        <v>293.95999999999998</v>
      </c>
      <c r="O177" s="49">
        <f t="shared" si="41"/>
        <v>4859.0499999999993</v>
      </c>
      <c r="P177" s="54">
        <f t="shared" si="41"/>
        <v>3150.96</v>
      </c>
      <c r="Q177" s="39">
        <f t="shared" si="41"/>
        <v>1524.5900000000001</v>
      </c>
      <c r="R177" s="51">
        <f t="shared" si="41"/>
        <v>183.5</v>
      </c>
      <c r="S177" s="49">
        <f t="shared" si="41"/>
        <v>4535.46</v>
      </c>
      <c r="T177" s="54">
        <f t="shared" si="41"/>
        <v>3192</v>
      </c>
      <c r="U177" s="39">
        <f t="shared" si="41"/>
        <v>858.07000000000016</v>
      </c>
      <c r="V177" s="51">
        <f t="shared" si="41"/>
        <v>485.39</v>
      </c>
    </row>
    <row r="178" spans="1:22" x14ac:dyDescent="0.25">
      <c r="A178" s="13">
        <v>173</v>
      </c>
      <c r="B178" s="201" t="s">
        <v>600</v>
      </c>
      <c r="C178" s="202"/>
      <c r="D178" s="202"/>
      <c r="E178" s="202"/>
      <c r="F178" s="202"/>
      <c r="G178" s="202"/>
      <c r="H178" s="202"/>
      <c r="I178" s="202"/>
      <c r="J178" s="185">
        <f t="shared" si="37"/>
        <v>7870.29</v>
      </c>
      <c r="K178" s="49">
        <f t="shared" ref="K178:V178" si="42">SUM(K172)</f>
        <v>2529.0400000000004</v>
      </c>
      <c r="L178" s="54">
        <f t="shared" si="42"/>
        <v>2373.2599999999998</v>
      </c>
      <c r="M178" s="39">
        <f t="shared" si="42"/>
        <v>46.61</v>
      </c>
      <c r="N178" s="39">
        <f t="shared" si="42"/>
        <v>109.17</v>
      </c>
      <c r="O178" s="49">
        <f t="shared" si="42"/>
        <v>2692.7</v>
      </c>
      <c r="P178" s="54">
        <f t="shared" si="42"/>
        <v>2645.38</v>
      </c>
      <c r="Q178" s="39">
        <f t="shared" si="42"/>
        <v>6.5</v>
      </c>
      <c r="R178" s="51">
        <f t="shared" si="42"/>
        <v>40.82</v>
      </c>
      <c r="S178" s="49">
        <f t="shared" si="42"/>
        <v>2648.55</v>
      </c>
      <c r="T178" s="54">
        <f t="shared" si="42"/>
        <v>2544.81</v>
      </c>
      <c r="U178" s="39">
        <f t="shared" si="42"/>
        <v>14.5</v>
      </c>
      <c r="V178" s="51">
        <f t="shared" si="42"/>
        <v>89.240000000000009</v>
      </c>
    </row>
    <row r="179" spans="1:22" x14ac:dyDescent="0.25">
      <c r="A179" s="19">
        <v>174</v>
      </c>
      <c r="B179" s="201" t="s">
        <v>601</v>
      </c>
      <c r="C179" s="202"/>
      <c r="D179" s="202"/>
      <c r="E179" s="202"/>
      <c r="F179" s="202"/>
      <c r="G179" s="202"/>
      <c r="H179" s="202"/>
      <c r="I179" s="202"/>
      <c r="J179" s="185">
        <f t="shared" si="37"/>
        <v>151.51</v>
      </c>
      <c r="K179" s="90">
        <f>L179</f>
        <v>30.66</v>
      </c>
      <c r="L179" s="145">
        <v>30.66</v>
      </c>
      <c r="M179" s="39"/>
      <c r="N179" s="51"/>
      <c r="O179" s="90">
        <f>P179</f>
        <v>30.66</v>
      </c>
      <c r="P179" s="145">
        <v>30.66</v>
      </c>
      <c r="Q179" s="39"/>
      <c r="R179" s="51"/>
      <c r="S179" s="49">
        <f>SUM(T179,U179,V179)</f>
        <v>90.19</v>
      </c>
      <c r="T179" s="54">
        <v>90.19</v>
      </c>
      <c r="U179" s="39"/>
      <c r="V179" s="51"/>
    </row>
    <row r="180" spans="1:22" x14ac:dyDescent="0.25">
      <c r="A180" s="13">
        <v>175</v>
      </c>
      <c r="B180" s="201" t="s">
        <v>602</v>
      </c>
      <c r="C180" s="202"/>
      <c r="D180" s="202"/>
      <c r="E180" s="202"/>
      <c r="F180" s="202"/>
      <c r="G180" s="202"/>
      <c r="H180" s="202"/>
      <c r="I180" s="202"/>
      <c r="J180" s="185">
        <f t="shared" si="37"/>
        <v>8021.7999999999993</v>
      </c>
      <c r="K180" s="49">
        <f>SUM(K178:K179)</f>
        <v>2559.7000000000003</v>
      </c>
      <c r="L180" s="54">
        <f t="shared" ref="L180:V180" si="43">SUM(L178:L179)</f>
        <v>2403.9199999999996</v>
      </c>
      <c r="M180" s="39">
        <f t="shared" si="43"/>
        <v>46.61</v>
      </c>
      <c r="N180" s="39">
        <f t="shared" si="43"/>
        <v>109.17</v>
      </c>
      <c r="O180" s="49">
        <f t="shared" si="43"/>
        <v>2723.3599999999997</v>
      </c>
      <c r="P180" s="54">
        <f t="shared" si="43"/>
        <v>2676.04</v>
      </c>
      <c r="Q180" s="39">
        <f t="shared" si="43"/>
        <v>6.5</v>
      </c>
      <c r="R180" s="51">
        <f t="shared" si="43"/>
        <v>40.82</v>
      </c>
      <c r="S180" s="49">
        <f t="shared" si="43"/>
        <v>2738.7400000000002</v>
      </c>
      <c r="T180" s="54">
        <f t="shared" si="43"/>
        <v>2635</v>
      </c>
      <c r="U180" s="39">
        <f t="shared" si="43"/>
        <v>14.5</v>
      </c>
      <c r="V180" s="51">
        <f t="shared" si="43"/>
        <v>89.240000000000009</v>
      </c>
    </row>
    <row r="181" spans="1:22" x14ac:dyDescent="0.25">
      <c r="A181" s="19">
        <v>176</v>
      </c>
      <c r="B181" s="201" t="s">
        <v>603</v>
      </c>
      <c r="C181" s="202"/>
      <c r="D181" s="202"/>
      <c r="E181" s="202"/>
      <c r="F181" s="202"/>
      <c r="G181" s="202"/>
      <c r="H181" s="202"/>
      <c r="I181" s="202"/>
      <c r="J181" s="188">
        <f t="shared" si="37"/>
        <v>22342.66</v>
      </c>
      <c r="K181" s="100">
        <f t="shared" ref="K181:V181" si="44">SUM(K177+K180)</f>
        <v>7486.0499999999993</v>
      </c>
      <c r="L181" s="101">
        <f t="shared" si="44"/>
        <v>5826.9999999999991</v>
      </c>
      <c r="M181" s="102">
        <f t="shared" si="44"/>
        <v>1255.9199999999998</v>
      </c>
      <c r="N181" s="103">
        <f t="shared" si="44"/>
        <v>403.13</v>
      </c>
      <c r="O181" s="100">
        <f t="shared" si="44"/>
        <v>7582.4099999999989</v>
      </c>
      <c r="P181" s="101">
        <f t="shared" si="44"/>
        <v>5827</v>
      </c>
      <c r="Q181" s="102">
        <f t="shared" si="44"/>
        <v>1531.0900000000001</v>
      </c>
      <c r="R181" s="103">
        <f t="shared" si="44"/>
        <v>224.32</v>
      </c>
      <c r="S181" s="100">
        <f t="shared" si="44"/>
        <v>7274.2000000000007</v>
      </c>
      <c r="T181" s="101">
        <f t="shared" si="44"/>
        <v>5827</v>
      </c>
      <c r="U181" s="102">
        <f t="shared" si="44"/>
        <v>872.57000000000016</v>
      </c>
      <c r="V181" s="103">
        <f t="shared" si="44"/>
        <v>574.63</v>
      </c>
    </row>
    <row r="182" spans="1:22" ht="20.25" customHeight="1" x14ac:dyDescent="0.25">
      <c r="B182" s="21"/>
      <c r="C182" s="21"/>
      <c r="D182" s="21"/>
      <c r="E182" s="21"/>
      <c r="F182" s="21"/>
      <c r="G182" s="21"/>
      <c r="H182" s="21"/>
      <c r="I182" s="21"/>
      <c r="J182" s="20"/>
      <c r="K182" s="22"/>
      <c r="L182" s="23"/>
      <c r="M182" s="20"/>
      <c r="N182" s="20"/>
      <c r="O182" s="20"/>
      <c r="P182" s="23"/>
      <c r="Q182" s="20"/>
      <c r="R182" s="20"/>
      <c r="S182" s="20"/>
      <c r="T182" s="23"/>
      <c r="U182" s="20"/>
      <c r="V182" s="20"/>
    </row>
    <row r="183" spans="1:22" ht="20.25" customHeight="1" x14ac:dyDescent="0.25">
      <c r="B183" s="199" t="s">
        <v>604</v>
      </c>
      <c r="C183" s="199"/>
      <c r="D183" s="199"/>
      <c r="E183" s="199"/>
      <c r="F183" s="199"/>
      <c r="I183" s="200"/>
      <c r="J183" s="200"/>
      <c r="K183" s="200"/>
      <c r="L183" s="24"/>
      <c r="M183" s="24"/>
      <c r="N183" s="24"/>
      <c r="O183" s="24"/>
      <c r="P183" s="34"/>
      <c r="Q183" s="24"/>
      <c r="R183" s="24"/>
      <c r="S183" s="24"/>
      <c r="T183" s="34"/>
    </row>
    <row r="184" spans="1:22" x14ac:dyDescent="0.25">
      <c r="B184" s="2"/>
      <c r="C184" s="25"/>
      <c r="D184" s="25"/>
      <c r="E184" s="25"/>
      <c r="F184" s="25"/>
      <c r="G184" s="25"/>
      <c r="H184" s="25"/>
      <c r="I184" s="25"/>
      <c r="J184" s="25"/>
      <c r="K184" s="26"/>
      <c r="L184" s="27"/>
      <c r="M184" s="26"/>
      <c r="N184" s="26"/>
      <c r="O184" s="26"/>
      <c r="P184" s="27"/>
      <c r="Q184" s="26"/>
      <c r="S184" s="26"/>
      <c r="T184" s="27"/>
      <c r="U184" s="26"/>
      <c r="V184" s="26"/>
    </row>
    <row r="185" spans="1:22" ht="18.75" x14ac:dyDescent="0.25">
      <c r="G185" s="28"/>
      <c r="H185" s="28"/>
      <c r="I185" s="28"/>
      <c r="J185" s="28"/>
      <c r="K185" s="28"/>
      <c r="L185" s="29"/>
      <c r="M185" s="30"/>
      <c r="N185" s="30"/>
      <c r="O185" s="31"/>
      <c r="P185" s="32"/>
      <c r="Q185" s="31"/>
      <c r="R185" s="31"/>
      <c r="S185" s="31"/>
      <c r="T185" s="32"/>
    </row>
    <row r="199" spans="2:20" s="1" customFormat="1" x14ac:dyDescent="0.25">
      <c r="B199" s="26"/>
      <c r="C199" s="6"/>
      <c r="E199" s="6"/>
      <c r="F199" s="6"/>
      <c r="L199" s="7"/>
      <c r="P199" s="7"/>
      <c r="T199" s="7"/>
    </row>
    <row r="200" spans="2:20" s="1" customFormat="1" x14ac:dyDescent="0.25">
      <c r="B200" s="26"/>
      <c r="C200" s="6"/>
      <c r="E200" s="6"/>
      <c r="F200" s="6"/>
      <c r="L200" s="7"/>
      <c r="P200" s="7"/>
      <c r="T200" s="7"/>
    </row>
    <row r="201" spans="2:20" s="1" customFormat="1" x14ac:dyDescent="0.25">
      <c r="B201" s="26"/>
      <c r="C201" s="6"/>
      <c r="E201" s="6"/>
      <c r="F201" s="6"/>
      <c r="L201" s="7"/>
      <c r="P201" s="7"/>
      <c r="T201" s="7"/>
    </row>
    <row r="202" spans="2:20" s="1" customFormat="1" x14ac:dyDescent="0.25">
      <c r="B202" s="26"/>
      <c r="C202" s="6"/>
      <c r="E202" s="6"/>
      <c r="F202" s="6"/>
      <c r="L202" s="7"/>
      <c r="P202" s="7"/>
      <c r="T202" s="7"/>
    </row>
    <row r="203" spans="2:20" s="1" customFormat="1" x14ac:dyDescent="0.25">
      <c r="B203" s="26"/>
      <c r="C203" s="6"/>
      <c r="E203" s="6"/>
      <c r="F203" s="6"/>
      <c r="L203" s="7"/>
      <c r="P203" s="7"/>
      <c r="T203" s="7"/>
    </row>
    <row r="204" spans="2:20" s="1" customFormat="1" x14ac:dyDescent="0.25">
      <c r="B204" s="26"/>
      <c r="C204" s="6"/>
      <c r="E204" s="6"/>
      <c r="F204" s="6"/>
      <c r="L204" s="7"/>
      <c r="P204" s="7"/>
      <c r="T204" s="7"/>
    </row>
    <row r="205" spans="2:20" s="1" customFormat="1" x14ac:dyDescent="0.25">
      <c r="B205" s="26"/>
      <c r="C205" s="6"/>
      <c r="E205" s="6"/>
      <c r="F205" s="6"/>
      <c r="L205" s="7"/>
      <c r="P205" s="7"/>
      <c r="T205" s="7"/>
    </row>
    <row r="206" spans="2:20" s="1" customFormat="1" x14ac:dyDescent="0.25">
      <c r="B206" s="26"/>
      <c r="C206" s="6"/>
      <c r="E206" s="6"/>
      <c r="F206" s="6"/>
      <c r="L206" s="7"/>
      <c r="P206" s="7"/>
      <c r="T206" s="7"/>
    </row>
    <row r="207" spans="2:20" s="1" customFormat="1" x14ac:dyDescent="0.25">
      <c r="B207" s="26"/>
      <c r="C207" s="6"/>
      <c r="E207" s="6"/>
      <c r="F207" s="6"/>
      <c r="L207" s="7"/>
      <c r="P207" s="7"/>
      <c r="T207" s="7"/>
    </row>
    <row r="208" spans="2:20" s="1" customFormat="1" x14ac:dyDescent="0.25">
      <c r="B208" s="26"/>
      <c r="C208" s="6"/>
      <c r="E208" s="6"/>
      <c r="F208" s="6"/>
      <c r="L208" s="7"/>
      <c r="P208" s="7"/>
      <c r="T208" s="7"/>
    </row>
    <row r="209" spans="2:20" s="1" customFormat="1" x14ac:dyDescent="0.25">
      <c r="B209" s="26"/>
      <c r="C209" s="6"/>
      <c r="E209" s="6"/>
      <c r="F209" s="6"/>
      <c r="L209" s="7"/>
      <c r="P209" s="7"/>
      <c r="T209" s="7"/>
    </row>
    <row r="210" spans="2:20" s="1" customFormat="1" x14ac:dyDescent="0.25">
      <c r="B210" s="26"/>
      <c r="C210" s="6"/>
      <c r="E210" s="6"/>
      <c r="F210" s="6"/>
      <c r="L210" s="7"/>
      <c r="P210" s="7"/>
      <c r="T210" s="7"/>
    </row>
    <row r="211" spans="2:20" s="1" customFormat="1" x14ac:dyDescent="0.25">
      <c r="B211" s="26"/>
      <c r="C211" s="6"/>
      <c r="E211" s="6"/>
      <c r="F211" s="6"/>
      <c r="L211" s="7"/>
      <c r="P211" s="7"/>
      <c r="T211" s="7"/>
    </row>
    <row r="212" spans="2:20" s="1" customFormat="1" x14ac:dyDescent="0.25">
      <c r="B212" s="26"/>
      <c r="C212" s="6"/>
      <c r="E212" s="6"/>
      <c r="F212" s="6"/>
      <c r="L212" s="7"/>
      <c r="P212" s="7"/>
      <c r="T212" s="7"/>
    </row>
    <row r="213" spans="2:20" s="1" customFormat="1" x14ac:dyDescent="0.25">
      <c r="B213" s="26"/>
      <c r="C213" s="6"/>
      <c r="E213" s="6"/>
      <c r="F213" s="6"/>
      <c r="L213" s="7"/>
      <c r="P213" s="7"/>
      <c r="T213" s="7"/>
    </row>
    <row r="214" spans="2:20" s="1" customFormat="1" x14ac:dyDescent="0.25">
      <c r="B214" s="26"/>
      <c r="C214" s="6"/>
      <c r="E214" s="6"/>
      <c r="F214" s="6"/>
      <c r="L214" s="7"/>
      <c r="P214" s="7"/>
      <c r="T214" s="7"/>
    </row>
    <row r="215" spans="2:20" s="1" customFormat="1" x14ac:dyDescent="0.25">
      <c r="B215" s="26"/>
      <c r="C215" s="6"/>
      <c r="E215" s="6"/>
      <c r="F215" s="6"/>
      <c r="L215" s="7"/>
      <c r="P215" s="7"/>
      <c r="T215" s="7"/>
    </row>
    <row r="216" spans="2:20" s="1" customFormat="1" x14ac:dyDescent="0.25">
      <c r="B216" s="26"/>
      <c r="C216" s="6"/>
      <c r="E216" s="6"/>
      <c r="F216" s="6"/>
      <c r="L216" s="7"/>
      <c r="P216" s="7"/>
      <c r="T216" s="7"/>
    </row>
  </sheetData>
  <mergeCells count="73">
    <mergeCell ref="B7:V7"/>
    <mergeCell ref="T1:V1"/>
    <mergeCell ref="B2:V2"/>
    <mergeCell ref="A3:A4"/>
    <mergeCell ref="B3:B4"/>
    <mergeCell ref="C3:C4"/>
    <mergeCell ref="D3:D4"/>
    <mergeCell ref="E3:E4"/>
    <mergeCell ref="F3:F4"/>
    <mergeCell ref="G3:H3"/>
    <mergeCell ref="I3:I4"/>
    <mergeCell ref="J3:J4"/>
    <mergeCell ref="K3:N3"/>
    <mergeCell ref="O3:R3"/>
    <mergeCell ref="S3:V3"/>
    <mergeCell ref="B6:V6"/>
    <mergeCell ref="B118:V118"/>
    <mergeCell ref="B63:I63"/>
    <mergeCell ref="B64:V64"/>
    <mergeCell ref="B84:I84"/>
    <mergeCell ref="B85:I85"/>
    <mergeCell ref="B86:V86"/>
    <mergeCell ref="B99:I99"/>
    <mergeCell ref="B100:V100"/>
    <mergeCell ref="B101:V101"/>
    <mergeCell ref="B110:I110"/>
    <mergeCell ref="B111:V111"/>
    <mergeCell ref="B117:I117"/>
    <mergeCell ref="Q154:Q162"/>
    <mergeCell ref="B152:I152"/>
    <mergeCell ref="B122:I122"/>
    <mergeCell ref="B123:V123"/>
    <mergeCell ref="B127:I127"/>
    <mergeCell ref="B128:V128"/>
    <mergeCell ref="B132:I132"/>
    <mergeCell ref="B133:V133"/>
    <mergeCell ref="B140:I140"/>
    <mergeCell ref="B141:V141"/>
    <mergeCell ref="B147:I147"/>
    <mergeCell ref="B148:I148"/>
    <mergeCell ref="B149:V149"/>
    <mergeCell ref="B164:I164"/>
    <mergeCell ref="B173:V173"/>
    <mergeCell ref="B174:I174"/>
    <mergeCell ref="B175:I175"/>
    <mergeCell ref="B153:V153"/>
    <mergeCell ref="G154:G162"/>
    <mergeCell ref="H154:H162"/>
    <mergeCell ref="I154:I162"/>
    <mergeCell ref="J154:J162"/>
    <mergeCell ref="K154:K162"/>
    <mergeCell ref="L154:L162"/>
    <mergeCell ref="M154:M162"/>
    <mergeCell ref="N154:N162"/>
    <mergeCell ref="O154:O162"/>
    <mergeCell ref="B172:I172"/>
    <mergeCell ref="P154:P162"/>
    <mergeCell ref="B165:V165"/>
    <mergeCell ref="B171:I171"/>
    <mergeCell ref="T154:T162"/>
    <mergeCell ref="U154:U162"/>
    <mergeCell ref="B183:F183"/>
    <mergeCell ref="I183:K183"/>
    <mergeCell ref="B176:I176"/>
    <mergeCell ref="B177:I177"/>
    <mergeCell ref="B179:I179"/>
    <mergeCell ref="B180:I180"/>
    <mergeCell ref="B181:I181"/>
    <mergeCell ref="B178:I178"/>
    <mergeCell ref="R154:R162"/>
    <mergeCell ref="S154:S162"/>
    <mergeCell ref="V154:V162"/>
    <mergeCell ref="B163:I163"/>
  </mergeCells>
  <phoneticPr fontId="8" type="noConversion"/>
  <conditionalFormatting sqref="J5:V5 K22:V62 K181:V182 V217:V1048576">
    <cfRule type="cellIs" dxfId="12" priority="11" operator="equal">
      <formula>#REF!</formula>
    </cfRule>
  </conditionalFormatting>
  <conditionalFormatting sqref="K3 O3 S3 K4:V4 N185:N199 K217:R1048576">
    <cfRule type="cellIs" dxfId="11" priority="21" operator="equal">
      <formula>#REF!</formula>
    </cfRule>
  </conditionalFormatting>
  <conditionalFormatting sqref="K176:R176 K179:R179">
    <cfRule type="cellIs" dxfId="10" priority="20" operator="equal">
      <formula>#REF!</formula>
    </cfRule>
  </conditionalFormatting>
  <conditionalFormatting sqref="K8:V9 K10:T10 V10">
    <cfRule type="cellIs" dxfId="9" priority="18" operator="equal">
      <formula>#REF!</formula>
    </cfRule>
  </conditionalFormatting>
  <conditionalFormatting sqref="K11:V20">
    <cfRule type="cellIs" dxfId="8" priority="2" operator="equal">
      <formula>#REF!</formula>
    </cfRule>
  </conditionalFormatting>
  <conditionalFormatting sqref="K65:V83">
    <cfRule type="cellIs" dxfId="7" priority="4" operator="equal">
      <formula>#REF!</formula>
    </cfRule>
  </conditionalFormatting>
  <conditionalFormatting sqref="K89:V98">
    <cfRule type="cellIs" dxfId="6" priority="3" operator="equal">
      <formula>#REF!</formula>
    </cfRule>
  </conditionalFormatting>
  <conditionalFormatting sqref="K115:V115">
    <cfRule type="cellIs" dxfId="5" priority="15" operator="equal">
      <formula>#REF!</formula>
    </cfRule>
  </conditionalFormatting>
  <conditionalFormatting sqref="K166:V171">
    <cfRule type="cellIs" dxfId="4" priority="10" operator="equal">
      <formula>#REF!</formula>
    </cfRule>
  </conditionalFormatting>
  <conditionalFormatting sqref="L21:V21">
    <cfRule type="cellIs" dxfId="3" priority="7" operator="equal">
      <formula>#REF!</formula>
    </cfRule>
  </conditionalFormatting>
  <conditionalFormatting sqref="M176:N176 Q176:R176 M179:N179 Q179:R179">
    <cfRule type="cellIs" dxfId="2" priority="22" stopIfTrue="1" operator="equal">
      <formula>#REF!</formula>
    </cfRule>
  </conditionalFormatting>
  <conditionalFormatting sqref="S90:U90">
    <cfRule type="cellIs" dxfId="1" priority="16" operator="equal">
      <formula>#REF!</formula>
    </cfRule>
  </conditionalFormatting>
  <conditionalFormatting sqref="S94:U98">
    <cfRule type="cellIs" dxfId="0" priority="17" operator="equal">
      <formula>#REF!</formula>
    </cfRule>
  </conditionalFormatting>
  <pageMargins left="0.23622047244094491" right="0.23622047244094491" top="0.74803149606299213" bottom="0.74803149606299213" header="0.31496062992125984" footer="0.31496062992125984"/>
  <pageSetup paperSize="8" scale="42" fitToHeight="0" orientation="landscape"/>
  <ignoredErrors>
    <ignoredError sqref="K6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dfeb72-6881-4659-9acd-ca0cdaa344a7" xsi:nil="true"/>
    <lcf76f155ced4ddcb4097134ff3c332f xmlns="5cbb6b4e-b82c-4c34-a0a0-5d774886c1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A085DB7E3525D94B98E6581F5E99A4DD" ma:contentTypeVersion="16" ma:contentTypeDescription="Kurkite naują dokumentą." ma:contentTypeScope="" ma:versionID="2827754d8b754d8791ebc3d53bcad722">
  <xsd:schema xmlns:xsd="http://www.w3.org/2001/XMLSchema" xmlns:xs="http://www.w3.org/2001/XMLSchema" xmlns:p="http://schemas.microsoft.com/office/2006/metadata/properties" xmlns:ns2="5cbb6b4e-b82c-4c34-a0a0-5d774886c185" xmlns:ns3="c7dfeb72-6881-4659-9acd-ca0cdaa344a7" targetNamespace="http://schemas.microsoft.com/office/2006/metadata/properties" ma:root="true" ma:fieldsID="9f451a1c46ed1ed2a772a990bbfdf768" ns2:_="" ns3:_="">
    <xsd:import namespace="5cbb6b4e-b82c-4c34-a0a0-5d774886c185"/>
    <xsd:import namespace="c7dfeb72-6881-4659-9acd-ca0cdaa344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b6b4e-b82c-4c34-a0a0-5d774886c1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Vaizdų žymės" ma:readOnly="false" ma:fieldId="{5cf76f15-5ced-4ddc-b409-7134ff3c332f}" ma:taxonomyMulti="true" ma:sspId="d1256bb1-e0f7-41bd-8439-5ce357327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feb72-6881-4659-9acd-ca0cdaa344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stulpelis" ma:hidden="true" ma:list="{d66a12c2-a78e-45a9-8774-e044dddb5ac8}" ma:internalName="TaxCatchAll" ma:showField="CatchAllData" ma:web="c7dfeb72-6881-4659-9acd-ca0cdaa344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F07ED-F35C-4BDB-94BF-8D9F06350A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56F169-49B8-4653-92B6-218CA2D81B07}">
  <ds:schemaRefs>
    <ds:schemaRef ds:uri="http://schemas.microsoft.com/office/2006/metadata/properties"/>
    <ds:schemaRef ds:uri="http://schemas.microsoft.com/office/infopath/2007/PartnerControls"/>
    <ds:schemaRef ds:uri="c7dfeb72-6881-4659-9acd-ca0cdaa344a7"/>
    <ds:schemaRef ds:uri="5cbb6b4e-b82c-4c34-a0a0-5d774886c185"/>
  </ds:schemaRefs>
</ds:datastoreItem>
</file>

<file path=customXml/itemProps3.xml><?xml version="1.0" encoding="utf-8"?>
<ds:datastoreItem xmlns:ds="http://schemas.openxmlformats.org/officeDocument/2006/customXml" ds:itemID="{E3137D51-A7C9-469F-BB35-C695D4BC1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b6b4e-b82c-4c34-a0a0-5d774886c185"/>
    <ds:schemaRef ds:uri="c7dfeb72-6881-4659-9acd-ca0cdaa344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16a3f0b-f4e0-41c4-8f21-9facf0b40d78}" enabled="0" method="" siteId="{516a3f0b-f4e0-41c4-8f21-9facf0b40d7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2026-2028m. Programa pakeista</vt:lpstr>
      <vt:lpstr>'2026-2028m. Programa pakeista'!Print_Titles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Sarunas NB</dc:creator>
  <cp:keywords/>
  <dc:description/>
  <cp:lastModifiedBy>Jonas Bazys</cp:lastModifiedBy>
  <cp:revision/>
  <dcterms:created xsi:type="dcterms:W3CDTF">2021-02-12T14:25:23Z</dcterms:created>
  <dcterms:modified xsi:type="dcterms:W3CDTF">2026-08-13T13:36:02Z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0x010100A085DB7E3525D94B98E6581F5E99A4DD</vt:lpwstr>
  </property>
  <property fmtid="{D5CDD505-2E9C-101B-9397-08002B2CF9AE}" pid="3" name="MediaServiceImageTags">
    <vt:lpwstr/>
  </property>
</Properties>
</file>